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Отдел открытости и ФГ\Фин. грамотность\Региональная программа\3. Программа 2025-2027 гг (проект)\Версия 7\"/>
    </mc:Choice>
  </mc:AlternateContent>
  <bookViews>
    <workbookView xWindow="0" yWindow="0" windowWidth="15630" windowHeight="9930" firstSheet="1" activeTab="1"/>
  </bookViews>
  <sheets>
    <sheet name="версия 1" sheetId="1" state="hidden" r:id="rId1"/>
    <sheet name="с моими предложениями" sheetId="2" r:id="rId2"/>
    <sheet name="Свод" sheetId="3" state="hidden" r:id="rId3"/>
    <sheet name="Рекомендации по заполнению" sheetId="4" state="hidden" r:id="rId4"/>
    <sheet name="списки" sheetId="5" state="hidden" r:id="rId5"/>
    <sheet name="Задачи РП и Направления " sheetId="6" state="hidden" r:id="rId6"/>
    <sheet name="мероприятия" sheetId="7" state="hidden" r:id="rId7"/>
    <sheet name="пример" sheetId="8" state="hidden" r:id="rId8"/>
    <sheet name="Лист1" sheetId="9" state="hidden" r:id="rId9"/>
  </sheets>
  <externalReferences>
    <externalReference r:id="rId10"/>
  </externalReferences>
  <definedNames>
    <definedName name="_xlnm._FilterDatabase" localSheetId="7" hidden="1">пример!$A$11:$T$90</definedName>
    <definedName name="_xlnm._FilterDatabase" localSheetId="1" hidden="1">'с моими предложениями'!$A$5:$HB$237</definedName>
    <definedName name="Print_Titles" localSheetId="1">'с моими предложениями'!$5:$5</definedName>
    <definedName name="выбор">списки!$C$1:$C$2</definedName>
    <definedName name="год">списки!$A$1:$A$3</definedName>
    <definedName name="единицы">списки!$E$1:$E$3</definedName>
    <definedName name="_xlnm.Print_Titles" localSheetId="1">'с моими предложениями'!$5:$5</definedName>
    <definedName name="задача">'Задачи РП и Направления '!$B$2:$B$8</definedName>
    <definedName name="задачи">'Задачи РП и Направления '!$B$2:$B$9</definedName>
    <definedName name="_xlnm.Print_Area" localSheetId="1">'с моими предложениями'!$A$1:$GX$237</definedName>
  </definedNames>
  <calcPr calcId="162913"/>
  <pivotCaches>
    <pivotCache cacheId="0" r:id="rId11"/>
  </pivotCaches>
</workbook>
</file>

<file path=xl/calcChain.xml><?xml version="1.0" encoding="utf-8"?>
<calcChain xmlns="http://schemas.openxmlformats.org/spreadsheetml/2006/main">
  <c r="J236" i="2" l="1"/>
  <c r="I236" i="2"/>
  <c r="H236" i="2"/>
  <c r="J235" i="2"/>
  <c r="I235" i="2"/>
  <c r="H235" i="2"/>
  <c r="J234" i="2"/>
  <c r="I234" i="2"/>
  <c r="H234" i="2"/>
  <c r="J233" i="2"/>
  <c r="I233" i="2"/>
  <c r="H233" i="2"/>
  <c r="J231" i="2"/>
  <c r="I231" i="2"/>
  <c r="H231" i="2"/>
  <c r="J230" i="2"/>
  <c r="I230" i="2"/>
  <c r="H230" i="2"/>
  <c r="J229" i="2"/>
  <c r="I229" i="2"/>
  <c r="H229" i="2"/>
  <c r="J228" i="2"/>
  <c r="I228" i="2"/>
  <c r="H228" i="2"/>
  <c r="J227" i="2"/>
  <c r="I227" i="2"/>
  <c r="H227" i="2"/>
  <c r="J226" i="2"/>
  <c r="I226" i="2"/>
  <c r="H226" i="2"/>
  <c r="J225" i="2"/>
  <c r="I225" i="2"/>
  <c r="H225" i="2"/>
  <c r="J224" i="2"/>
  <c r="I224" i="2"/>
  <c r="H224" i="2"/>
  <c r="J223" i="2"/>
  <c r="I223" i="2"/>
  <c r="H223" i="2"/>
  <c r="J222" i="2"/>
  <c r="I222" i="2"/>
  <c r="H222" i="2"/>
  <c r="J221" i="2"/>
  <c r="I221" i="2"/>
  <c r="H221" i="2"/>
  <c r="J220" i="2"/>
  <c r="I220" i="2"/>
  <c r="H220" i="2"/>
  <c r="J219" i="2"/>
  <c r="I219" i="2"/>
  <c r="H219" i="2"/>
  <c r="J218" i="2"/>
  <c r="I218" i="2"/>
  <c r="H218" i="2"/>
  <c r="J217" i="2"/>
  <c r="I217" i="2"/>
  <c r="H217" i="2"/>
  <c r="J216" i="2"/>
  <c r="I216" i="2"/>
  <c r="H216" i="2"/>
  <c r="CI215" i="2"/>
  <c r="J215" i="2" s="1"/>
  <c r="CH215" i="2"/>
  <c r="CG215" i="2"/>
  <c r="H215" i="2" s="1"/>
  <c r="I215" i="2"/>
  <c r="CI214" i="2"/>
  <c r="J214" i="2" s="1"/>
  <c r="CH214" i="2"/>
  <c r="CG214" i="2"/>
  <c r="H214" i="2" s="1"/>
  <c r="I214" i="2"/>
  <c r="J213" i="2"/>
  <c r="I213" i="2"/>
  <c r="H213" i="2"/>
  <c r="J212" i="2"/>
  <c r="I212" i="2"/>
  <c r="H212" i="2"/>
  <c r="J209" i="2"/>
  <c r="I209" i="2"/>
  <c r="H209" i="2"/>
  <c r="J208" i="2"/>
  <c r="I208" i="2"/>
  <c r="H208" i="2"/>
  <c r="J206" i="2"/>
  <c r="I206" i="2"/>
  <c r="H206" i="2"/>
  <c r="J205" i="2"/>
  <c r="I205" i="2"/>
  <c r="H205" i="2"/>
  <c r="J204" i="2"/>
  <c r="I204" i="2"/>
  <c r="H204" i="2"/>
  <c r="J203" i="2"/>
  <c r="I203" i="2"/>
  <c r="H203" i="2"/>
  <c r="J202" i="2"/>
  <c r="I202" i="2"/>
  <c r="H202" i="2"/>
  <c r="J201" i="2"/>
  <c r="I201" i="2"/>
  <c r="H201" i="2"/>
  <c r="J200" i="2"/>
  <c r="I200" i="2"/>
  <c r="H200" i="2"/>
  <c r="J199" i="2"/>
  <c r="I199" i="2"/>
  <c r="H199" i="2"/>
  <c r="J198" i="2"/>
  <c r="I198" i="2"/>
  <c r="H198" i="2"/>
  <c r="J197" i="2"/>
  <c r="I197" i="2"/>
  <c r="H197" i="2"/>
  <c r="J196" i="2"/>
  <c r="I196" i="2"/>
  <c r="H196" i="2"/>
  <c r="J195" i="2"/>
  <c r="I195" i="2"/>
  <c r="H195" i="2"/>
  <c r="J194" i="2"/>
  <c r="I194" i="2"/>
  <c r="H194" i="2"/>
  <c r="J193" i="2"/>
  <c r="I193" i="2"/>
  <c r="H193" i="2"/>
  <c r="J192" i="2"/>
  <c r="I192" i="2"/>
  <c r="H192" i="2"/>
  <c r="J191" i="2"/>
  <c r="I191" i="2"/>
  <c r="H191" i="2"/>
  <c r="J190" i="2"/>
  <c r="I190" i="2"/>
  <c r="H190" i="2"/>
  <c r="J189" i="2"/>
  <c r="I189" i="2"/>
  <c r="H189" i="2"/>
  <c r="J188" i="2"/>
  <c r="I188" i="2"/>
  <c r="H188" i="2"/>
  <c r="J187" i="2"/>
  <c r="I187" i="2"/>
  <c r="H187" i="2"/>
  <c r="J186" i="2"/>
  <c r="I186" i="2"/>
  <c r="H186" i="2"/>
  <c r="J185" i="2"/>
  <c r="I185" i="2"/>
  <c r="H185" i="2"/>
  <c r="J184" i="2"/>
  <c r="I184" i="2"/>
  <c r="H184" i="2"/>
  <c r="J183" i="2"/>
  <c r="I183" i="2"/>
  <c r="H183" i="2"/>
  <c r="J182" i="2"/>
  <c r="I182" i="2"/>
  <c r="H182" i="2"/>
  <c r="J181" i="2"/>
  <c r="I181" i="2"/>
  <c r="H181" i="2"/>
  <c r="J180" i="2"/>
  <c r="I180" i="2"/>
  <c r="H180" i="2"/>
  <c r="J179" i="2"/>
  <c r="I179" i="2"/>
  <c r="H179" i="2"/>
  <c r="J178" i="2"/>
  <c r="I178" i="2"/>
  <c r="H178" i="2"/>
  <c r="J177" i="2"/>
  <c r="I177" i="2"/>
  <c r="H177" i="2"/>
  <c r="J176" i="2"/>
  <c r="I176" i="2"/>
  <c r="H176" i="2"/>
  <c r="J175" i="2"/>
  <c r="I175" i="2"/>
  <c r="H175" i="2"/>
  <c r="J174" i="2"/>
  <c r="I174" i="2"/>
  <c r="H174" i="2"/>
  <c r="J173" i="2"/>
  <c r="I173" i="2"/>
  <c r="H173" i="2"/>
  <c r="J172" i="2"/>
  <c r="I172" i="2"/>
  <c r="H172" i="2"/>
  <c r="J171" i="2"/>
  <c r="I171" i="2"/>
  <c r="H171" i="2"/>
  <c r="J170" i="2"/>
  <c r="I170" i="2"/>
  <c r="H170" i="2"/>
  <c r="J169" i="2"/>
  <c r="I169" i="2"/>
  <c r="H169" i="2"/>
  <c r="J168" i="2"/>
  <c r="I168" i="2"/>
  <c r="H168" i="2"/>
  <c r="J167" i="2"/>
  <c r="I167" i="2"/>
  <c r="H167" i="2"/>
  <c r="J166" i="2"/>
  <c r="I166" i="2"/>
  <c r="H166" i="2"/>
  <c r="J165" i="2"/>
  <c r="I165" i="2"/>
  <c r="H165" i="2"/>
  <c r="J164" i="2"/>
  <c r="I164" i="2"/>
  <c r="H164" i="2"/>
  <c r="J163" i="2"/>
  <c r="I163" i="2"/>
  <c r="H163" i="2"/>
  <c r="J162" i="2"/>
  <c r="I162" i="2"/>
  <c r="H162" i="2"/>
  <c r="J161" i="2"/>
  <c r="I161" i="2"/>
  <c r="H161" i="2"/>
  <c r="J160" i="2"/>
  <c r="I160" i="2"/>
  <c r="H160" i="2"/>
  <c r="J159" i="2"/>
  <c r="I159" i="2"/>
  <c r="H159" i="2"/>
  <c r="J158" i="2"/>
  <c r="I158" i="2"/>
  <c r="H158" i="2"/>
  <c r="J157" i="2"/>
  <c r="I157" i="2"/>
  <c r="H157" i="2"/>
  <c r="J156" i="2"/>
  <c r="I156" i="2"/>
  <c r="H156" i="2"/>
  <c r="J155" i="2"/>
  <c r="I155" i="2"/>
  <c r="H155" i="2"/>
  <c r="CR154" i="2"/>
  <c r="J154" i="2" s="1"/>
  <c r="CQ154" i="2"/>
  <c r="CP154" i="2"/>
  <c r="I154" i="2"/>
  <c r="H154" i="2"/>
  <c r="CR153" i="2"/>
  <c r="CQ153" i="2"/>
  <c r="CP153" i="2"/>
  <c r="H153" i="2" s="1"/>
  <c r="J153" i="2"/>
  <c r="I153" i="2"/>
  <c r="CU152" i="2"/>
  <c r="J152" i="2" s="1"/>
  <c r="CT152" i="2"/>
  <c r="CS152" i="2"/>
  <c r="CR152" i="2"/>
  <c r="CQ152" i="2"/>
  <c r="I152" i="2" s="1"/>
  <c r="CP152" i="2"/>
  <c r="H152" i="2"/>
  <c r="CU151" i="2"/>
  <c r="CT151" i="2"/>
  <c r="CS151" i="2"/>
  <c r="CR151" i="2"/>
  <c r="J151" i="2" s="1"/>
  <c r="CQ151" i="2"/>
  <c r="CP151" i="2"/>
  <c r="I151" i="2"/>
  <c r="H151" i="2"/>
  <c r="J150" i="2"/>
  <c r="I150" i="2"/>
  <c r="H150" i="2"/>
  <c r="J149" i="2"/>
  <c r="I149" i="2"/>
  <c r="H149" i="2"/>
  <c r="J148" i="2"/>
  <c r="I148" i="2"/>
  <c r="H148" i="2"/>
  <c r="J147" i="2"/>
  <c r="I147" i="2"/>
  <c r="H147" i="2"/>
  <c r="CR146" i="2"/>
  <c r="CQ146" i="2"/>
  <c r="CP146" i="2"/>
  <c r="H146" i="2" s="1"/>
  <c r="J146" i="2"/>
  <c r="I146" i="2"/>
  <c r="CR145" i="2"/>
  <c r="J145" i="2" s="1"/>
  <c r="CQ145" i="2"/>
  <c r="CP145" i="2"/>
  <c r="I145" i="2"/>
  <c r="H145" i="2"/>
  <c r="J144" i="2"/>
  <c r="I144" i="2"/>
  <c r="H144" i="2"/>
  <c r="J143" i="2"/>
  <c r="I143" i="2"/>
  <c r="H143" i="2"/>
  <c r="J141" i="2"/>
  <c r="I141" i="2"/>
  <c r="H141" i="2"/>
  <c r="J140" i="2"/>
  <c r="I140" i="2"/>
  <c r="H140" i="2"/>
  <c r="J139" i="2"/>
  <c r="I139" i="2"/>
  <c r="H139" i="2"/>
  <c r="J138" i="2"/>
  <c r="I138" i="2"/>
  <c r="H138" i="2"/>
  <c r="J137" i="2"/>
  <c r="I137" i="2"/>
  <c r="H137" i="2"/>
  <c r="J136" i="2"/>
  <c r="I136" i="2"/>
  <c r="H136" i="2"/>
  <c r="J135" i="2"/>
  <c r="I135" i="2"/>
  <c r="H135" i="2"/>
  <c r="J134" i="2"/>
  <c r="I134" i="2"/>
  <c r="H134" i="2"/>
  <c r="J133" i="2"/>
  <c r="I133" i="2"/>
  <c r="H133" i="2"/>
  <c r="J132" i="2"/>
  <c r="I132" i="2"/>
  <c r="H132" i="2"/>
  <c r="J131" i="2"/>
  <c r="I131" i="2"/>
  <c r="H131" i="2"/>
  <c r="J130" i="2"/>
  <c r="I130" i="2"/>
  <c r="H130" i="2"/>
  <c r="J129" i="2"/>
  <c r="I129" i="2"/>
  <c r="H129" i="2"/>
  <c r="J128" i="2"/>
  <c r="I128" i="2"/>
  <c r="H128" i="2"/>
  <c r="J127" i="2"/>
  <c r="I127" i="2"/>
  <c r="H127" i="2"/>
  <c r="J126" i="2"/>
  <c r="I126" i="2"/>
  <c r="H126" i="2"/>
  <c r="J125" i="2"/>
  <c r="I125" i="2"/>
  <c r="H125" i="2"/>
  <c r="J124" i="2"/>
  <c r="I124" i="2"/>
  <c r="H124" i="2"/>
  <c r="J123" i="2"/>
  <c r="I123" i="2"/>
  <c r="H123" i="2"/>
  <c r="J122" i="2"/>
  <c r="I122" i="2"/>
  <c r="H122" i="2"/>
  <c r="J121" i="2"/>
  <c r="I121" i="2"/>
  <c r="H121" i="2"/>
  <c r="J120" i="2"/>
  <c r="I120" i="2"/>
  <c r="H120" i="2"/>
  <c r="J119" i="2"/>
  <c r="I119" i="2"/>
  <c r="H119" i="2"/>
  <c r="J118" i="2"/>
  <c r="I118" i="2"/>
  <c r="H118" i="2"/>
  <c r="J117" i="2"/>
  <c r="I117" i="2"/>
  <c r="H117" i="2"/>
  <c r="J116" i="2"/>
  <c r="I116" i="2"/>
  <c r="H116" i="2"/>
  <c r="J115" i="2"/>
  <c r="I115" i="2"/>
  <c r="H115" i="2"/>
  <c r="J114" i="2"/>
  <c r="I114" i="2"/>
  <c r="H114" i="2"/>
  <c r="J113" i="2"/>
  <c r="I113" i="2"/>
  <c r="H113" i="2"/>
  <c r="J112" i="2"/>
  <c r="I112" i="2"/>
  <c r="H112" i="2"/>
  <c r="J111" i="2"/>
  <c r="I111" i="2"/>
  <c r="H111" i="2"/>
  <c r="J110" i="2"/>
  <c r="I110" i="2"/>
  <c r="H110" i="2"/>
  <c r="J109" i="2"/>
  <c r="I109" i="2"/>
  <c r="H109" i="2"/>
  <c r="J108" i="2"/>
  <c r="I108" i="2"/>
  <c r="H108" i="2"/>
  <c r="J107" i="2"/>
  <c r="I107" i="2"/>
  <c r="H107" i="2"/>
  <c r="J106" i="2"/>
  <c r="I106" i="2"/>
  <c r="H106" i="2"/>
  <c r="J105" i="2"/>
  <c r="I105" i="2"/>
  <c r="H105" i="2"/>
  <c r="J104" i="2"/>
  <c r="I104" i="2"/>
  <c r="H104" i="2"/>
  <c r="J103" i="2"/>
  <c r="I103" i="2"/>
  <c r="H103" i="2"/>
  <c r="J102" i="2"/>
  <c r="I102" i="2"/>
  <c r="H102" i="2"/>
  <c r="J101" i="2"/>
  <c r="I101" i="2"/>
  <c r="H101" i="2"/>
  <c r="J100" i="2"/>
  <c r="I100" i="2"/>
  <c r="H100" i="2"/>
  <c r="J99" i="2"/>
  <c r="I99" i="2"/>
  <c r="H99" i="2"/>
  <c r="J98" i="2"/>
  <c r="I98" i="2"/>
  <c r="H98" i="2"/>
  <c r="J97" i="2"/>
  <c r="I97" i="2"/>
  <c r="H97" i="2"/>
  <c r="J95" i="2"/>
  <c r="I95" i="2"/>
  <c r="H95" i="2"/>
  <c r="J94" i="2"/>
  <c r="I94" i="2"/>
  <c r="H94" i="2"/>
  <c r="J93" i="2"/>
  <c r="I93" i="2"/>
  <c r="H93" i="2"/>
  <c r="J92" i="2"/>
  <c r="I92" i="2"/>
  <c r="H92" i="2"/>
  <c r="J91" i="2"/>
  <c r="I91" i="2"/>
  <c r="H91" i="2"/>
  <c r="J90" i="2"/>
  <c r="I90" i="2"/>
  <c r="H90" i="2"/>
  <c r="J89" i="2"/>
  <c r="I89" i="2"/>
  <c r="H89" i="2"/>
  <c r="J88" i="2"/>
  <c r="I88" i="2"/>
  <c r="H88" i="2"/>
  <c r="J87" i="2"/>
  <c r="I87" i="2"/>
  <c r="H87" i="2"/>
  <c r="J86" i="2"/>
  <c r="I86" i="2"/>
  <c r="H86" i="2"/>
  <c r="J85" i="2"/>
  <c r="I85" i="2"/>
  <c r="H85" i="2"/>
  <c r="J84" i="2"/>
  <c r="I84" i="2"/>
  <c r="H84" i="2"/>
  <c r="J83" i="2"/>
  <c r="I83" i="2"/>
  <c r="H83" i="2"/>
  <c r="J82" i="2"/>
  <c r="I82" i="2"/>
  <c r="H82" i="2"/>
  <c r="J81" i="2"/>
  <c r="I81" i="2"/>
  <c r="H81" i="2"/>
  <c r="J80" i="2"/>
  <c r="I80" i="2"/>
  <c r="H80" i="2"/>
  <c r="J79" i="2"/>
  <c r="I79" i="2"/>
  <c r="H79" i="2"/>
  <c r="J78" i="2"/>
  <c r="I78" i="2"/>
  <c r="H78" i="2"/>
  <c r="J77" i="2"/>
  <c r="I77" i="2"/>
  <c r="H77" i="2"/>
  <c r="J76" i="2"/>
  <c r="I76" i="2"/>
  <c r="H76" i="2"/>
  <c r="J75" i="2"/>
  <c r="I75" i="2"/>
  <c r="H75" i="2"/>
  <c r="J74" i="2"/>
  <c r="I74" i="2"/>
  <c r="H74" i="2"/>
  <c r="J73" i="2"/>
  <c r="I73" i="2"/>
  <c r="H73" i="2"/>
  <c r="J72" i="2"/>
  <c r="I72" i="2"/>
  <c r="H72" i="2"/>
  <c r="J71" i="2"/>
  <c r="I71" i="2"/>
  <c r="H71" i="2"/>
  <c r="J70" i="2"/>
  <c r="I70" i="2"/>
  <c r="H70" i="2"/>
  <c r="J69" i="2"/>
  <c r="I69" i="2"/>
  <c r="H69" i="2"/>
  <c r="J68" i="2"/>
  <c r="I68" i="2"/>
  <c r="H68" i="2"/>
  <c r="J67" i="2"/>
  <c r="I67" i="2"/>
  <c r="H67" i="2"/>
  <c r="J66" i="2"/>
  <c r="I66" i="2"/>
  <c r="H66" i="2"/>
  <c r="J63" i="2"/>
  <c r="I63" i="2"/>
  <c r="H63" i="2"/>
  <c r="J62" i="2"/>
  <c r="I62" i="2"/>
  <c r="H62" i="2"/>
  <c r="J61" i="2"/>
  <c r="I61" i="2"/>
  <c r="H61" i="2"/>
  <c r="J60" i="2"/>
  <c r="I60" i="2"/>
  <c r="H60" i="2"/>
  <c r="J59" i="2"/>
  <c r="I59" i="2"/>
  <c r="H59" i="2"/>
  <c r="J58" i="2"/>
  <c r="I58" i="2"/>
  <c r="H58" i="2"/>
  <c r="J57" i="2"/>
  <c r="I57" i="2"/>
  <c r="H57" i="2"/>
  <c r="J56" i="2"/>
  <c r="I56" i="2"/>
  <c r="H56" i="2"/>
  <c r="J55" i="2"/>
  <c r="I55" i="2"/>
  <c r="H55" i="2"/>
  <c r="J53" i="2"/>
  <c r="I53" i="2"/>
  <c r="H53" i="2"/>
  <c r="J52" i="2"/>
  <c r="I52" i="2"/>
  <c r="H52" i="2"/>
  <c r="J51" i="2"/>
  <c r="I51" i="2"/>
  <c r="H51" i="2"/>
  <c r="J50" i="2"/>
  <c r="I50" i="2"/>
  <c r="H50" i="2"/>
  <c r="J49" i="2"/>
  <c r="I49" i="2"/>
  <c r="H49" i="2"/>
  <c r="J48" i="2"/>
  <c r="I48" i="2"/>
  <c r="H48" i="2"/>
  <c r="J47" i="2"/>
  <c r="I47" i="2"/>
  <c r="H47" i="2"/>
  <c r="J46" i="2"/>
  <c r="I46" i="2"/>
  <c r="H46" i="2"/>
  <c r="J45" i="2"/>
  <c r="I45" i="2"/>
  <c r="H45" i="2"/>
  <c r="J44" i="2"/>
  <c r="I44" i="2"/>
  <c r="H44" i="2"/>
  <c r="J43" i="2"/>
  <c r="I43" i="2"/>
  <c r="H43" i="2"/>
  <c r="J42" i="2"/>
  <c r="I42" i="2"/>
  <c r="H42" i="2"/>
  <c r="J41" i="2"/>
  <c r="I41" i="2"/>
  <c r="H41" i="2"/>
  <c r="J40" i="2"/>
  <c r="I40" i="2"/>
  <c r="H40" i="2"/>
  <c r="J39" i="2"/>
  <c r="I39" i="2"/>
  <c r="H39" i="2"/>
  <c r="J38" i="2"/>
  <c r="I38" i="2"/>
  <c r="H38" i="2"/>
  <c r="J37" i="2"/>
  <c r="I37" i="2"/>
  <c r="H37" i="2"/>
  <c r="J36" i="2"/>
  <c r="I36" i="2"/>
  <c r="H36" i="2"/>
  <c r="J35" i="2"/>
  <c r="I35" i="2"/>
  <c r="H35" i="2"/>
  <c r="J34" i="2"/>
  <c r="I34" i="2"/>
  <c r="H34" i="2"/>
  <c r="J33" i="2"/>
  <c r="I33" i="2"/>
  <c r="H33" i="2"/>
  <c r="J32" i="2"/>
  <c r="I32" i="2"/>
  <c r="H32" i="2"/>
  <c r="J31" i="2"/>
  <c r="I31" i="2"/>
  <c r="H31" i="2"/>
  <c r="J30" i="2"/>
  <c r="I30" i="2"/>
  <c r="H30" i="2"/>
  <c r="J29" i="2"/>
  <c r="I29" i="2"/>
  <c r="H29" i="2"/>
  <c r="J28" i="2"/>
  <c r="I28" i="2"/>
  <c r="H28" i="2"/>
  <c r="J27" i="2"/>
  <c r="I27" i="2"/>
  <c r="H27" i="2"/>
  <c r="J26" i="2"/>
  <c r="I26" i="2"/>
  <c r="H26" i="2"/>
  <c r="J25" i="2"/>
  <c r="I25" i="2"/>
  <c r="H25" i="2"/>
  <c r="J24" i="2"/>
  <c r="I24" i="2"/>
  <c r="H24" i="2"/>
  <c r="J23" i="2"/>
  <c r="I23" i="2"/>
  <c r="H23" i="2"/>
  <c r="J22" i="2"/>
  <c r="I22" i="2"/>
  <c r="H22" i="2"/>
  <c r="J21" i="2"/>
  <c r="I21" i="2"/>
  <c r="H21" i="2"/>
  <c r="J20" i="2"/>
  <c r="I20" i="2"/>
  <c r="H20" i="2"/>
  <c r="J19" i="2"/>
  <c r="I19" i="2"/>
  <c r="H19" i="2"/>
  <c r="J18" i="2"/>
  <c r="I18" i="2"/>
  <c r="H18" i="2"/>
  <c r="J17" i="2"/>
  <c r="I17" i="2"/>
  <c r="H17" i="2"/>
  <c r="J16" i="2"/>
  <c r="I16" i="2"/>
  <c r="H16" i="2"/>
  <c r="J15" i="2"/>
  <c r="I15" i="2"/>
  <c r="H15" i="2"/>
  <c r="J14" i="2"/>
  <c r="I14" i="2"/>
  <c r="H14" i="2"/>
  <c r="J12" i="2"/>
  <c r="I12" i="2"/>
  <c r="H12" i="2"/>
  <c r="J11" i="2"/>
  <c r="I11" i="2"/>
  <c r="H11" i="2"/>
  <c r="J10" i="2"/>
  <c r="I10" i="2"/>
  <c r="H10" i="2"/>
  <c r="J9" i="2"/>
  <c r="I9" i="2"/>
  <c r="H9" i="2"/>
  <c r="J8" i="2"/>
  <c r="I8" i="2"/>
  <c r="H8" i="2"/>
  <c r="J7" i="2"/>
  <c r="I7" i="2"/>
  <c r="H7" i="2"/>
  <c r="I270" i="1"/>
  <c r="H270" i="1"/>
  <c r="G270" i="1"/>
  <c r="I269" i="1"/>
  <c r="H269" i="1"/>
  <c r="G269" i="1"/>
  <c r="I268" i="1"/>
  <c r="H268" i="1"/>
  <c r="G268" i="1"/>
  <c r="I266" i="1"/>
  <c r="H266" i="1"/>
  <c r="G266" i="1"/>
  <c r="I265" i="1"/>
  <c r="H265" i="1"/>
  <c r="G265" i="1"/>
  <c r="I264" i="1"/>
  <c r="H264" i="1"/>
  <c r="G264" i="1"/>
  <c r="I263" i="1"/>
  <c r="H263" i="1"/>
  <c r="G263" i="1"/>
  <c r="I262" i="1"/>
  <c r="H262" i="1"/>
  <c r="G262" i="1"/>
  <c r="I261" i="1"/>
  <c r="H261" i="1"/>
  <c r="G261" i="1"/>
  <c r="I260" i="1"/>
  <c r="H260" i="1"/>
  <c r="G260" i="1"/>
  <c r="I259" i="1"/>
  <c r="H259" i="1"/>
  <c r="G259" i="1"/>
  <c r="I258" i="1"/>
  <c r="H258" i="1"/>
  <c r="G258" i="1"/>
  <c r="I257" i="1"/>
  <c r="H257" i="1"/>
  <c r="G257" i="1"/>
  <c r="I256" i="1"/>
  <c r="H256" i="1"/>
  <c r="G256" i="1"/>
  <c r="I255" i="1"/>
  <c r="I254" i="1"/>
  <c r="H254" i="1"/>
  <c r="G254" i="1"/>
  <c r="I252" i="1"/>
  <c r="H252" i="1"/>
  <c r="G252" i="1"/>
  <c r="I251" i="1"/>
  <c r="H251" i="1"/>
  <c r="G251" i="1"/>
  <c r="I250" i="1"/>
  <c r="H250" i="1"/>
  <c r="G250" i="1"/>
  <c r="I249" i="1"/>
  <c r="H249" i="1"/>
  <c r="G249" i="1"/>
  <c r="I247" i="1"/>
  <c r="H247" i="1"/>
  <c r="G247" i="1"/>
  <c r="I246" i="1"/>
  <c r="H246" i="1"/>
  <c r="G246" i="1"/>
  <c r="I245" i="1"/>
  <c r="H245" i="1"/>
  <c r="G245" i="1"/>
  <c r="I244" i="1"/>
  <c r="H244" i="1"/>
  <c r="G244" i="1"/>
  <c r="I243" i="1"/>
  <c r="H243" i="1"/>
  <c r="G243" i="1"/>
  <c r="I242" i="1"/>
  <c r="H242" i="1"/>
  <c r="G242" i="1"/>
  <c r="I241" i="1"/>
  <c r="H241" i="1"/>
  <c r="G241" i="1"/>
  <c r="I240" i="1"/>
  <c r="H240" i="1"/>
  <c r="G240" i="1"/>
  <c r="I239" i="1"/>
  <c r="H239" i="1"/>
  <c r="G239" i="1"/>
  <c r="I238" i="1"/>
  <c r="H238" i="1"/>
  <c r="G238" i="1"/>
  <c r="I237" i="1"/>
  <c r="H237" i="1"/>
  <c r="G237" i="1"/>
  <c r="I236" i="1"/>
  <c r="H236" i="1"/>
  <c r="G236" i="1"/>
  <c r="CC235" i="1"/>
  <c r="I235" i="1" s="1"/>
  <c r="CB235" i="1"/>
  <c r="CA235" i="1"/>
  <c r="H235" i="1"/>
  <c r="G235" i="1"/>
  <c r="CC234" i="1"/>
  <c r="CB234" i="1"/>
  <c r="H234" i="1" s="1"/>
  <c r="CA234" i="1"/>
  <c r="G234" i="1" s="1"/>
  <c r="I234" i="1"/>
  <c r="I233" i="1"/>
  <c r="H233" i="1"/>
  <c r="G233" i="1"/>
  <c r="I232" i="1"/>
  <c r="H232" i="1"/>
  <c r="G232" i="1"/>
  <c r="G217" i="1"/>
  <c r="I208" i="1"/>
  <c r="H208" i="1"/>
  <c r="G208" i="1"/>
  <c r="I207" i="1"/>
  <c r="H207" i="1"/>
  <c r="G207" i="1"/>
  <c r="I206" i="1"/>
  <c r="H206" i="1"/>
  <c r="G206" i="1"/>
  <c r="I205" i="1"/>
  <c r="H205" i="1"/>
  <c r="G205" i="1"/>
  <c r="I204" i="1"/>
  <c r="H204" i="1"/>
  <c r="G204" i="1"/>
  <c r="I203" i="1"/>
  <c r="H203" i="1"/>
  <c r="G203" i="1"/>
  <c r="I202" i="1"/>
  <c r="H202" i="1"/>
  <c r="G202" i="1"/>
  <c r="I201" i="1"/>
  <c r="H201" i="1"/>
  <c r="G201" i="1"/>
  <c r="I200" i="1"/>
  <c r="H200" i="1"/>
  <c r="G200" i="1"/>
  <c r="I199" i="1"/>
  <c r="H199" i="1"/>
  <c r="G199" i="1"/>
  <c r="I198" i="1"/>
  <c r="H198" i="1"/>
  <c r="G198" i="1"/>
  <c r="I197" i="1"/>
  <c r="H197" i="1"/>
  <c r="G197" i="1"/>
  <c r="I196" i="1"/>
  <c r="H196" i="1"/>
  <c r="G196" i="1"/>
  <c r="I195" i="1"/>
  <c r="H195" i="1"/>
  <c r="G195" i="1"/>
  <c r="I194" i="1"/>
  <c r="H194" i="1"/>
  <c r="G194" i="1"/>
  <c r="I193" i="1"/>
  <c r="H193" i="1"/>
  <c r="G193" i="1"/>
  <c r="I192" i="1"/>
  <c r="H192" i="1"/>
  <c r="G192" i="1"/>
  <c r="I190" i="1"/>
  <c r="H190" i="1"/>
  <c r="G190" i="1"/>
  <c r="I189" i="1"/>
  <c r="H189" i="1"/>
  <c r="G189" i="1"/>
  <c r="I188" i="1"/>
  <c r="H188" i="1"/>
  <c r="G188" i="1"/>
  <c r="I187" i="1"/>
  <c r="H187" i="1"/>
  <c r="G187" i="1"/>
  <c r="I186" i="1"/>
  <c r="H186" i="1"/>
  <c r="G186" i="1"/>
  <c r="I185" i="1"/>
  <c r="H185" i="1"/>
  <c r="G185" i="1"/>
  <c r="I184" i="1"/>
  <c r="H184" i="1"/>
  <c r="G184" i="1"/>
  <c r="I183" i="1"/>
  <c r="H183" i="1"/>
  <c r="G183" i="1"/>
  <c r="I182" i="1"/>
  <c r="H182" i="1"/>
  <c r="G182" i="1"/>
  <c r="I181" i="1"/>
  <c r="H181" i="1"/>
  <c r="G181" i="1"/>
  <c r="I179" i="1"/>
  <c r="H179" i="1"/>
  <c r="G179" i="1"/>
  <c r="I178" i="1"/>
  <c r="H178" i="1"/>
  <c r="G178" i="1"/>
  <c r="I177" i="1"/>
  <c r="H177" i="1"/>
  <c r="G177" i="1"/>
  <c r="I176" i="1"/>
  <c r="H176" i="1"/>
  <c r="G176" i="1"/>
  <c r="I175" i="1"/>
  <c r="H175" i="1"/>
  <c r="G175" i="1"/>
  <c r="I174" i="1"/>
  <c r="H174" i="1"/>
  <c r="G174" i="1"/>
  <c r="I173" i="1"/>
  <c r="H173" i="1"/>
  <c r="G173" i="1"/>
  <c r="I172" i="1"/>
  <c r="H172" i="1"/>
  <c r="G172" i="1"/>
  <c r="I171" i="1"/>
  <c r="H171" i="1"/>
  <c r="G171" i="1"/>
  <c r="I170" i="1"/>
  <c r="H170" i="1"/>
  <c r="G170" i="1"/>
  <c r="I169" i="1"/>
  <c r="H169" i="1"/>
  <c r="G169" i="1"/>
  <c r="I168" i="1"/>
  <c r="H168" i="1"/>
  <c r="G168" i="1"/>
  <c r="I167" i="1"/>
  <c r="H167" i="1"/>
  <c r="G167" i="1"/>
  <c r="I166" i="1"/>
  <c r="H166" i="1"/>
  <c r="G166" i="1"/>
  <c r="I165" i="1"/>
  <c r="H165" i="1"/>
  <c r="G165" i="1"/>
  <c r="I164" i="1"/>
  <c r="H164" i="1"/>
  <c r="G164" i="1"/>
  <c r="I163" i="1"/>
  <c r="H163" i="1"/>
  <c r="G163" i="1"/>
  <c r="I162" i="1"/>
  <c r="H162" i="1"/>
  <c r="G162" i="1"/>
  <c r="I161" i="1"/>
  <c r="H161" i="1"/>
  <c r="G161" i="1"/>
  <c r="I160" i="1"/>
  <c r="H160" i="1"/>
  <c r="G160" i="1"/>
  <c r="I159" i="1"/>
  <c r="H159" i="1"/>
  <c r="G159" i="1"/>
  <c r="I158" i="1"/>
  <c r="H158" i="1"/>
  <c r="G158" i="1"/>
  <c r="I157" i="1"/>
  <c r="H157" i="1"/>
  <c r="G157" i="1"/>
  <c r="I156" i="1"/>
  <c r="H156" i="1"/>
  <c r="G156" i="1"/>
  <c r="I155" i="1"/>
  <c r="H155" i="1"/>
  <c r="G155" i="1"/>
  <c r="I154" i="1"/>
  <c r="H154" i="1"/>
  <c r="G154" i="1"/>
  <c r="I153" i="1"/>
  <c r="H153" i="1"/>
  <c r="G153" i="1"/>
  <c r="I152" i="1"/>
  <c r="H152" i="1"/>
  <c r="G152" i="1"/>
  <c r="I151" i="1"/>
  <c r="H151" i="1"/>
  <c r="G151" i="1"/>
  <c r="I150" i="1"/>
  <c r="H150" i="1"/>
  <c r="G150" i="1"/>
  <c r="I149" i="1"/>
  <c r="H149" i="1"/>
  <c r="G149" i="1"/>
  <c r="I148" i="1"/>
  <c r="H148" i="1"/>
  <c r="G148" i="1"/>
  <c r="CL147" i="1"/>
  <c r="CK147" i="1"/>
  <c r="CJ147" i="1"/>
  <c r="I147" i="1"/>
  <c r="H147" i="1"/>
  <c r="G147" i="1"/>
  <c r="CL146" i="1"/>
  <c r="CK146" i="1"/>
  <c r="CJ146" i="1"/>
  <c r="I146" i="1"/>
  <c r="H146" i="1"/>
  <c r="G146" i="1"/>
  <c r="CO145" i="1"/>
  <c r="CN145" i="1"/>
  <c r="CM145" i="1"/>
  <c r="CL145" i="1"/>
  <c r="CK145" i="1"/>
  <c r="CJ145" i="1"/>
  <c r="I145" i="1"/>
  <c r="H145" i="1"/>
  <c r="G145" i="1"/>
  <c r="CO144" i="1"/>
  <c r="CN144" i="1"/>
  <c r="CM144" i="1"/>
  <c r="CL144" i="1"/>
  <c r="CK144" i="1"/>
  <c r="CJ144" i="1"/>
  <c r="I144" i="1"/>
  <c r="H144" i="1"/>
  <c r="G144" i="1"/>
  <c r="I143" i="1"/>
  <c r="H143" i="1"/>
  <c r="G143" i="1"/>
  <c r="I142" i="1"/>
  <c r="H142" i="1"/>
  <c r="G142" i="1"/>
  <c r="I141" i="1"/>
  <c r="H141" i="1"/>
  <c r="G141" i="1"/>
  <c r="I140" i="1"/>
  <c r="H140" i="1"/>
  <c r="G140" i="1"/>
  <c r="CL139" i="1"/>
  <c r="CK139" i="1"/>
  <c r="CJ139" i="1"/>
  <c r="I139" i="1"/>
  <c r="H139" i="1"/>
  <c r="G139" i="1"/>
  <c r="CL138" i="1"/>
  <c r="CK138" i="1"/>
  <c r="CJ138" i="1"/>
  <c r="I138" i="1"/>
  <c r="H138" i="1"/>
  <c r="G138" i="1"/>
  <c r="I137" i="1"/>
  <c r="H137" i="1"/>
  <c r="G137" i="1"/>
  <c r="I136" i="1"/>
  <c r="H136" i="1"/>
  <c r="G136" i="1"/>
  <c r="I135" i="1"/>
  <c r="H135" i="1"/>
  <c r="G135" i="1"/>
  <c r="I134" i="1"/>
  <c r="H134" i="1"/>
  <c r="G134" i="1"/>
  <c r="I133" i="1"/>
  <c r="H133" i="1"/>
  <c r="G133" i="1"/>
  <c r="I132" i="1"/>
  <c r="H132" i="1"/>
  <c r="G132" i="1"/>
  <c r="I131" i="1"/>
  <c r="H131" i="1"/>
  <c r="G131" i="1"/>
  <c r="I130" i="1"/>
  <c r="H130" i="1"/>
  <c r="G130" i="1"/>
  <c r="I129" i="1"/>
  <c r="H129" i="1"/>
  <c r="G129" i="1"/>
  <c r="I128" i="1"/>
  <c r="H128" i="1"/>
  <c r="G128" i="1"/>
  <c r="I127" i="1"/>
  <c r="H127" i="1"/>
  <c r="G127" i="1"/>
  <c r="I126" i="1"/>
  <c r="H126" i="1"/>
  <c r="G126" i="1"/>
  <c r="I125" i="1"/>
  <c r="H125" i="1"/>
  <c r="G125" i="1"/>
  <c r="I124" i="1"/>
  <c r="H124" i="1"/>
  <c r="G124" i="1"/>
  <c r="I123" i="1"/>
  <c r="H123" i="1"/>
  <c r="G123" i="1"/>
  <c r="I122" i="1"/>
  <c r="H122" i="1"/>
  <c r="G122" i="1"/>
  <c r="I121" i="1"/>
  <c r="H121" i="1"/>
  <c r="G121" i="1"/>
  <c r="I120" i="1"/>
  <c r="H120" i="1"/>
  <c r="G120" i="1"/>
  <c r="I119" i="1"/>
  <c r="H119" i="1"/>
  <c r="G119" i="1"/>
  <c r="I118" i="1"/>
  <c r="H118" i="1"/>
  <c r="G118" i="1"/>
  <c r="G117" i="1"/>
  <c r="I116" i="1"/>
  <c r="H116" i="1"/>
  <c r="G116" i="1"/>
  <c r="I115" i="1"/>
  <c r="H115" i="1"/>
  <c r="G115" i="1"/>
  <c r="I114" i="1"/>
  <c r="H114" i="1"/>
  <c r="G114" i="1"/>
  <c r="I113" i="1"/>
  <c r="H113" i="1"/>
  <c r="G113" i="1"/>
  <c r="I112" i="1"/>
  <c r="H112" i="1"/>
  <c r="G112" i="1"/>
  <c r="I111" i="1"/>
  <c r="H111" i="1"/>
  <c r="G111" i="1"/>
  <c r="I110" i="1"/>
  <c r="H110" i="1"/>
  <c r="G110" i="1"/>
  <c r="I109" i="1"/>
  <c r="H109" i="1"/>
  <c r="G109" i="1"/>
  <c r="I108" i="1"/>
  <c r="H108" i="1"/>
  <c r="G108" i="1"/>
  <c r="I107" i="1"/>
  <c r="H107" i="1"/>
  <c r="G107" i="1"/>
  <c r="I106" i="1"/>
  <c r="H106" i="1"/>
  <c r="G106" i="1"/>
  <c r="I105" i="1"/>
  <c r="H105" i="1"/>
  <c r="G105" i="1"/>
  <c r="I104" i="1"/>
  <c r="H104" i="1"/>
  <c r="G104" i="1"/>
  <c r="I103" i="1"/>
  <c r="H103" i="1"/>
  <c r="G103" i="1"/>
  <c r="I102" i="1"/>
  <c r="H102" i="1"/>
  <c r="G102" i="1"/>
  <c r="I100" i="1"/>
  <c r="H100" i="1"/>
  <c r="G100" i="1"/>
  <c r="I99" i="1"/>
  <c r="H99" i="1"/>
  <c r="G99" i="1"/>
  <c r="I98" i="1"/>
  <c r="H98" i="1"/>
  <c r="G98" i="1"/>
  <c r="I96" i="1"/>
  <c r="H96" i="1"/>
  <c r="G96" i="1"/>
  <c r="I95" i="1"/>
  <c r="H95" i="1"/>
  <c r="G95" i="1"/>
  <c r="I94" i="1"/>
  <c r="H94" i="1"/>
  <c r="G94" i="1"/>
  <c r="I93" i="1"/>
  <c r="H93" i="1"/>
  <c r="G93" i="1"/>
  <c r="I92" i="1"/>
  <c r="H92" i="1"/>
  <c r="G92" i="1"/>
  <c r="I91" i="1"/>
  <c r="H91" i="1"/>
  <c r="G91" i="1"/>
  <c r="I90" i="1"/>
  <c r="H90" i="1"/>
  <c r="G90" i="1"/>
  <c r="I89" i="1"/>
  <c r="H89" i="1"/>
  <c r="G89" i="1"/>
  <c r="I88" i="1"/>
  <c r="H88" i="1"/>
  <c r="G88" i="1"/>
  <c r="I87" i="1"/>
  <c r="H87" i="1"/>
  <c r="G87" i="1"/>
  <c r="I86" i="1"/>
  <c r="H86" i="1"/>
  <c r="G86" i="1"/>
  <c r="I85" i="1"/>
  <c r="H85" i="1"/>
  <c r="G85" i="1"/>
  <c r="I84" i="1"/>
  <c r="H84" i="1"/>
  <c r="G84" i="1"/>
  <c r="I83" i="1"/>
  <c r="H83" i="1"/>
  <c r="G83" i="1"/>
  <c r="I82" i="1"/>
  <c r="H82" i="1"/>
  <c r="G82" i="1"/>
  <c r="I81" i="1"/>
  <c r="H81" i="1"/>
  <c r="G81" i="1"/>
  <c r="I80" i="1"/>
  <c r="H80" i="1"/>
  <c r="G80" i="1"/>
  <c r="I79" i="1"/>
  <c r="H79" i="1"/>
  <c r="G79" i="1"/>
  <c r="I78" i="1"/>
  <c r="H78" i="1"/>
  <c r="G78" i="1"/>
  <c r="I77" i="1"/>
  <c r="H77" i="1"/>
  <c r="G77" i="1"/>
  <c r="I76" i="1"/>
  <c r="H76" i="1"/>
  <c r="G76" i="1"/>
  <c r="I75" i="1"/>
  <c r="H75" i="1"/>
  <c r="G75" i="1"/>
  <c r="I74" i="1"/>
  <c r="H74" i="1"/>
  <c r="G74" i="1"/>
  <c r="I73" i="1"/>
  <c r="H73" i="1"/>
  <c r="G73" i="1"/>
  <c r="I72" i="1"/>
  <c r="H72" i="1"/>
  <c r="G72" i="1"/>
  <c r="I71" i="1"/>
  <c r="H71" i="1"/>
  <c r="G71" i="1"/>
  <c r="I70" i="1"/>
  <c r="H70" i="1"/>
  <c r="G70" i="1"/>
  <c r="I69" i="1"/>
  <c r="H69" i="1"/>
  <c r="G69" i="1"/>
  <c r="I68" i="1"/>
  <c r="H68" i="1"/>
  <c r="G68" i="1"/>
  <c r="I67" i="1"/>
  <c r="H67" i="1"/>
  <c r="G67" i="1"/>
  <c r="I66" i="1"/>
  <c r="H66" i="1"/>
  <c r="G66" i="1"/>
  <c r="I65" i="1"/>
  <c r="H65" i="1"/>
  <c r="G65" i="1"/>
  <c r="I64" i="1"/>
  <c r="H64" i="1"/>
  <c r="G64" i="1"/>
  <c r="I63" i="1"/>
  <c r="H63" i="1"/>
  <c r="G63" i="1"/>
  <c r="I62" i="1"/>
  <c r="H62" i="1"/>
  <c r="G62" i="1"/>
  <c r="I61" i="1"/>
  <c r="H61" i="1"/>
  <c r="G61" i="1"/>
  <c r="I60" i="1"/>
  <c r="H60" i="1"/>
  <c r="G60" i="1"/>
  <c r="I59" i="1"/>
  <c r="H59" i="1"/>
  <c r="G59" i="1"/>
  <c r="I58" i="1"/>
  <c r="H58" i="1"/>
  <c r="G58" i="1"/>
  <c r="I57" i="1"/>
  <c r="H57" i="1"/>
  <c r="G57" i="1"/>
  <c r="I56" i="1"/>
  <c r="H56" i="1"/>
  <c r="G56" i="1"/>
  <c r="I55" i="1"/>
  <c r="H55" i="1"/>
  <c r="G55" i="1"/>
  <c r="I54" i="1"/>
  <c r="H54" i="1"/>
  <c r="G54" i="1"/>
  <c r="I52" i="1"/>
  <c r="H52" i="1"/>
  <c r="G52" i="1"/>
  <c r="I51" i="1"/>
  <c r="H51" i="1"/>
  <c r="G51" i="1"/>
  <c r="I50" i="1"/>
  <c r="H50" i="1"/>
  <c r="G50" i="1"/>
  <c r="I49" i="1"/>
  <c r="H49" i="1"/>
  <c r="G49" i="1"/>
  <c r="I48" i="1"/>
  <c r="H48" i="1"/>
  <c r="G48" i="1"/>
  <c r="I47" i="1"/>
  <c r="H47" i="1"/>
  <c r="G47" i="1"/>
  <c r="I46" i="1"/>
  <c r="H46" i="1"/>
  <c r="G46" i="1"/>
  <c r="I45" i="1"/>
  <c r="H45" i="1"/>
  <c r="G45" i="1"/>
  <c r="I44" i="1"/>
  <c r="H44" i="1"/>
  <c r="G44" i="1"/>
  <c r="I43" i="1"/>
  <c r="H43" i="1"/>
  <c r="G43" i="1"/>
  <c r="I42" i="1"/>
  <c r="H42" i="1"/>
  <c r="G42" i="1"/>
  <c r="I41" i="1"/>
  <c r="H41" i="1"/>
  <c r="G41" i="1"/>
  <c r="I40" i="1"/>
  <c r="H40" i="1"/>
  <c r="G40" i="1"/>
  <c r="I39" i="1"/>
  <c r="H39" i="1"/>
  <c r="G39" i="1"/>
  <c r="I38" i="1"/>
  <c r="H38" i="1"/>
  <c r="G38" i="1"/>
  <c r="I37" i="1"/>
  <c r="H37" i="1"/>
  <c r="G37" i="1"/>
  <c r="I36" i="1"/>
  <c r="H36" i="1"/>
  <c r="G36" i="1"/>
  <c r="I35" i="1"/>
  <c r="H35" i="1"/>
  <c r="G35" i="1"/>
  <c r="I34" i="1"/>
  <c r="H34" i="1"/>
  <c r="G34" i="1"/>
  <c r="I33" i="1"/>
  <c r="H33" i="1"/>
  <c r="G33" i="1"/>
  <c r="I32" i="1"/>
  <c r="H32" i="1"/>
  <c r="G32" i="1"/>
  <c r="I31" i="1"/>
  <c r="H31" i="1"/>
  <c r="G31" i="1"/>
  <c r="I30" i="1"/>
  <c r="H30" i="1"/>
  <c r="G30" i="1"/>
  <c r="I29" i="1"/>
  <c r="H29" i="1"/>
  <c r="G29" i="1"/>
  <c r="I28" i="1"/>
  <c r="H28" i="1"/>
  <c r="G28" i="1"/>
  <c r="I27" i="1"/>
  <c r="H27" i="1"/>
  <c r="G27" i="1"/>
  <c r="I26" i="1"/>
  <c r="H26" i="1"/>
  <c r="G26" i="1"/>
  <c r="I25" i="1"/>
  <c r="H25" i="1"/>
  <c r="G25" i="1"/>
  <c r="I24" i="1"/>
  <c r="H24" i="1"/>
  <c r="G24" i="1"/>
  <c r="I23" i="1"/>
  <c r="H23" i="1"/>
  <c r="G23" i="1"/>
  <c r="I22" i="1"/>
  <c r="H22" i="1"/>
  <c r="G22" i="1"/>
  <c r="I21" i="1"/>
  <c r="H21" i="1"/>
  <c r="G21" i="1"/>
  <c r="I20" i="1"/>
  <c r="H20" i="1"/>
  <c r="G20" i="1"/>
  <c r="I19" i="1"/>
  <c r="H19" i="1"/>
  <c r="G19" i="1"/>
  <c r="I18" i="1"/>
  <c r="H18" i="1"/>
  <c r="G18" i="1"/>
  <c r="I17" i="1"/>
  <c r="H17" i="1"/>
  <c r="G17" i="1"/>
  <c r="I16" i="1"/>
  <c r="H16" i="1"/>
  <c r="G16" i="1"/>
  <c r="I15" i="1"/>
  <c r="H15" i="1"/>
  <c r="G15" i="1"/>
  <c r="I14" i="1"/>
  <c r="H14" i="1"/>
  <c r="G14" i="1"/>
  <c r="I13" i="1"/>
  <c r="H13" i="1"/>
  <c r="G13" i="1"/>
  <c r="I12" i="1"/>
  <c r="H12" i="1"/>
  <c r="G12" i="1"/>
  <c r="I11" i="1"/>
  <c r="H11" i="1"/>
  <c r="G11" i="1"/>
  <c r="I10" i="1"/>
  <c r="H10" i="1"/>
  <c r="G10" i="1"/>
  <c r="I9" i="1"/>
  <c r="H9" i="1"/>
  <c r="G9" i="1"/>
  <c r="I8" i="1"/>
  <c r="H8" i="1"/>
  <c r="G8" i="1"/>
</calcChain>
</file>

<file path=xl/sharedStrings.xml><?xml version="1.0" encoding="utf-8"?>
<sst xmlns="http://schemas.openxmlformats.org/spreadsheetml/2006/main" count="3849" uniqueCount="626">
  <si>
    <t>Приложение N 2
к государственной региональной программе
Иркутской области "Повышение
финансовой грамотности и 
формирование финансовой культуры
населения Иркутской области
на 2025 - 2030 годы"</t>
  </si>
  <si>
    <t>Стратегия 2030</t>
  </si>
  <si>
    <t>План мероприятий "дорожной карты" по реализации Стратегии повышения финансовой грамотности и формирования финансовой культуры до 2030 года</t>
  </si>
  <si>
    <t>Продолжение реализации мероприятий из РП 2021-2024 гг</t>
  </si>
  <si>
    <t>Новые мероприятия, предложенные участниками</t>
  </si>
  <si>
    <t>Мероприятия из методики расчета индикаторов Стратегии от 17.10.24 вх.21.10.2024 12-12-06/101594</t>
  </si>
  <si>
    <t>Значения поставлены примерные и тебуют согласования с участниками</t>
  </si>
  <si>
    <t>ПЛАН МЕРОПРИЯТИЙ
реализации государственной региональной программы Иркутской области
"Повышение финансовой грамотности и формирование финансовой культуры населения
Иркутской области на 2025 - 2030 годы"</t>
  </si>
  <si>
    <t>№</t>
  </si>
  <si>
    <t xml:space="preserve">Наименование задачи/мероприятия
</t>
  </si>
  <si>
    <t>Ответственные исполнители (координаторы) мероприятия</t>
  </si>
  <si>
    <t>Категория населения*</t>
  </si>
  <si>
    <t xml:space="preserve">Конечный ожидаемый результат мероприятия </t>
  </si>
  <si>
    <t>Единица измерения результата</t>
  </si>
  <si>
    <t>Значение результата 2025 год</t>
  </si>
  <si>
    <t>Значение результата 2026 год</t>
  </si>
  <si>
    <t>Значение результата 2027 год</t>
  </si>
  <si>
    <t>Проведение мероприятия в рамках Всероссийской просветительской Эстафеты "Мои финансы" с указанием номера этапа Эстафеты 
(Да / Нет)</t>
  </si>
  <si>
    <t>Минфин</t>
  </si>
  <si>
    <t>ЦБ РФ</t>
  </si>
  <si>
    <t xml:space="preserve">Минобр </t>
  </si>
  <si>
    <t>Минсоц</t>
  </si>
  <si>
    <t>Минтруд</t>
  </si>
  <si>
    <t xml:space="preserve">Минэк </t>
  </si>
  <si>
    <t>Минэк (Мой бизнес)</t>
  </si>
  <si>
    <t>Минэк (Фонд микрокредитования)</t>
  </si>
  <si>
    <t>Минмолодеж.</t>
  </si>
  <si>
    <t>Минкульт</t>
  </si>
  <si>
    <t>ГАУ "МФЦ ИО"</t>
  </si>
  <si>
    <t>Роспотребнадзор</t>
  </si>
  <si>
    <t>УФНС</t>
  </si>
  <si>
    <t>Отделение Соц. (Пен.) фонда России по Ирк. Обл</t>
  </si>
  <si>
    <t>ТФОМС</t>
  </si>
  <si>
    <t>ИГУ</t>
  </si>
  <si>
    <t>ИРНИТУ</t>
  </si>
  <si>
    <t>БГУ</t>
  </si>
  <si>
    <t>ИРГУПС</t>
  </si>
  <si>
    <t>ПАО Сбербанк</t>
  </si>
  <si>
    <t>АО Почта Банк</t>
  </si>
  <si>
    <t>Альфабанк</t>
  </si>
  <si>
    <t>Банк ВТБ</t>
  </si>
  <si>
    <t>Учебно-метод. центр развития соц. обс.</t>
  </si>
  <si>
    <t>г.о. Ангарск</t>
  </si>
  <si>
    <t>г.о. Братск</t>
  </si>
  <si>
    <t>г.о. Зима</t>
  </si>
  <si>
    <t>г.о. Иркутск</t>
  </si>
  <si>
    <t>г.о. Саянск</t>
  </si>
  <si>
    <t>г.о. Свирск</t>
  </si>
  <si>
    <t>г.о. Тулун</t>
  </si>
  <si>
    <t>г.о. Усолье-Сибирское</t>
  </si>
  <si>
    <t>г.о. Усть-Илимск</t>
  </si>
  <si>
    <t>г.о. Черемхово</t>
  </si>
  <si>
    <t>Аларский м.р.</t>
  </si>
  <si>
    <t>Балаганский м.р.</t>
  </si>
  <si>
    <t>Баяндаевский м.р.</t>
  </si>
  <si>
    <t>Бодайбинский м.р.</t>
  </si>
  <si>
    <t>Боханский м.р.</t>
  </si>
  <si>
    <t>Братский м.р.</t>
  </si>
  <si>
    <t>Жигаловский м.р.</t>
  </si>
  <si>
    <t>Заларинский м.р.</t>
  </si>
  <si>
    <t>Зиминский м.р.</t>
  </si>
  <si>
    <t>Иркутский м.р.</t>
  </si>
  <si>
    <t>Казачинско-Ленский м.р.</t>
  </si>
  <si>
    <t>Катангский м.р.</t>
  </si>
  <si>
    <t>Качугский м.р.</t>
  </si>
  <si>
    <t>Киренский м.р.</t>
  </si>
  <si>
    <t>Куйтунский м.р.</t>
  </si>
  <si>
    <t>Мамско-Чуйский м.р.</t>
  </si>
  <si>
    <t>Нижнеилимский м.р.</t>
  </si>
  <si>
    <t>Нижнеудинский м.р.</t>
  </si>
  <si>
    <t>Нукутский м.р.</t>
  </si>
  <si>
    <t>Ольхонский м.р.</t>
  </si>
  <si>
    <t>Осинский м.р.</t>
  </si>
  <si>
    <t>Слюдянский м.р.</t>
  </si>
  <si>
    <t>Тайшетский м.р.</t>
  </si>
  <si>
    <t>Тулунский м.р.</t>
  </si>
  <si>
    <t>Усольский м.р.</t>
  </si>
  <si>
    <t>Усть-Илимский м.р.</t>
  </si>
  <si>
    <t>Усть-Кутский м.р.</t>
  </si>
  <si>
    <t>Усть-Удинский м.р.</t>
  </si>
  <si>
    <t>Черемховский м.р.</t>
  </si>
  <si>
    <t>Чунский м.р.</t>
  </si>
  <si>
    <t>Шелеховский м.р.</t>
  </si>
  <si>
    <t>Эхирит-Булагатский м.р.</t>
  </si>
  <si>
    <t>нет данных</t>
  </si>
  <si>
    <t>нет информации</t>
  </si>
  <si>
    <t>Исключить</t>
  </si>
  <si>
    <t>нет предл.</t>
  </si>
  <si>
    <t>нет предложений</t>
  </si>
  <si>
    <t>Задача 1. Обеспечение информационно-просветительской и образовательной деятельности, развитие механизмов информирования населения по актуальным вопросам финансовой грамотности</t>
  </si>
  <si>
    <t>1.1.</t>
  </si>
  <si>
    <t>Распространение информационных и просветительских материалов по наиболее актуальным вопросам финансовой грамотности и финансовой культуры граждан, в том числе с учетом особенностей действия законодательных и иных нормативных правовых актов Российской Федерации на территории Иркутской области</t>
  </si>
  <si>
    <t>Отделение Банка России по Иркутской области</t>
  </si>
  <si>
    <t xml:space="preserve">Количество информационных материалов 
</t>
  </si>
  <si>
    <t>ед.</t>
  </si>
  <si>
    <t>Да</t>
  </si>
  <si>
    <t>1.2.</t>
  </si>
  <si>
    <t>Расширение деятельности по повышению финансовой грамотности в отдаленных, малонаселенных и труднодоступных населенных пунктах Иркутской области</t>
  </si>
  <si>
    <t>Участники и соисполнители Программы</t>
  </si>
  <si>
    <t>взрослое (экономически активное) население</t>
  </si>
  <si>
    <t>Общее количество проведенных мероприятий</t>
  </si>
  <si>
    <t>Охват аудитории</t>
  </si>
  <si>
    <t>чел.</t>
  </si>
  <si>
    <t>1.3.</t>
  </si>
  <si>
    <t>Развитие музейно-выставочной деятельности в области формирования финансовой культуры</t>
  </si>
  <si>
    <t>1.4.</t>
  </si>
  <si>
    <t>Публикация информационных материалов в средствах массовой информации (газетах, журналах)</t>
  </si>
  <si>
    <t xml:space="preserve">Количество экземпляров, просмотров </t>
  </si>
  <si>
    <t>1.5.</t>
  </si>
  <si>
    <t>Выступления на радио, телевидении и (или) трансляции в социальных сетях</t>
  </si>
  <si>
    <t xml:space="preserve">Количество выступлений, трансляций </t>
  </si>
  <si>
    <t xml:space="preserve">Количество просмотров </t>
  </si>
  <si>
    <t>1.6.</t>
  </si>
  <si>
    <t>Наполнение разделов/страниц на официальных сайтах (порталах) участников и соисполнителей Программы, а также подведомственных им организаций в информационно-телекоммуникационной сети «Интернет»</t>
  </si>
  <si>
    <t xml:space="preserve">Количество информационных материалов </t>
  </si>
  <si>
    <t>Количество просмотров</t>
  </si>
  <si>
    <t>1.7.</t>
  </si>
  <si>
    <t xml:space="preserve">Публикация информационных материалов в социальных сетях, мессенджерах (Вконтакте, Telegram, Одноклассники) </t>
  </si>
  <si>
    <t xml:space="preserve">Количество публикаций </t>
  </si>
  <si>
    <t>1.8.</t>
  </si>
  <si>
    <t>Изготовление и распространение печатных материалов: газет, листовок, брошюр, лифлетов, информационных карточек, буклетов и т.д.</t>
  </si>
  <si>
    <t>дошкольники</t>
  </si>
  <si>
    <t xml:space="preserve">Количество печатных материалов </t>
  </si>
  <si>
    <t>школьники</t>
  </si>
  <si>
    <t>студенты СПО</t>
  </si>
  <si>
    <t>студенты ВУЗов</t>
  </si>
  <si>
    <t>пенсионеры и люди предпенсионного возраста</t>
  </si>
  <si>
    <t>дети-сироты и дети, оставшиеся без попечения родителей</t>
  </si>
  <si>
    <t>люди с ограниченными возможностями здоровья</t>
  </si>
  <si>
    <t>безработные граждане</t>
  </si>
  <si>
    <t>волонтеры финансового просвещения</t>
  </si>
  <si>
    <t>субъекты малого и среднего предпринимательства, ИП и самозанятые граждане</t>
  </si>
  <si>
    <t>1.9.</t>
  </si>
  <si>
    <t>Изготовление и распространение материалов в электронном виде: газет, листовок, брошюр, буклетов и т.д.</t>
  </si>
  <si>
    <t>Количество материалов в электронном виде</t>
  </si>
  <si>
    <t>1.10.</t>
  </si>
  <si>
    <t>Разработка и реализация проектов по распространению информационных материалов по финансовой грамотности в  местах массового посещения граждан, в том числе в  общественном транспорте, вокзалах, аэропортах (социальная реклама, ролики, плакаты, лифлеты, карточки)</t>
  </si>
  <si>
    <t>Количество проектов</t>
  </si>
  <si>
    <t>Количество распространенных материалов</t>
  </si>
  <si>
    <t>1.11.1.</t>
  </si>
  <si>
    <t xml:space="preserve">Проведение информационной кампании по Программе долгосрочных сбережений </t>
  </si>
  <si>
    <t>1.11.2.</t>
  </si>
  <si>
    <t>Содействие проведению информационно-разъяснительной кампании по программе долгосрочных сбережений</t>
  </si>
  <si>
    <t>Министерство образования Иркутской области</t>
  </si>
  <si>
    <t>Доля муниципальных образований, в которые направлены информационные материалы</t>
  </si>
  <si>
    <t>%</t>
  </si>
  <si>
    <t>Доля  образовательных организаций, подведомственных министерству образования, в которые направлены информационные материалы</t>
  </si>
  <si>
    <t>1.12.</t>
  </si>
  <si>
    <t xml:space="preserve">Проведение семинара по вопросам размещения контента по различным аспектам финансовой культуры и противодействия мошенничества для представителей средств массовой информации </t>
  </si>
  <si>
    <t>1.13.</t>
  </si>
  <si>
    <t xml:space="preserve">Публикации в СМИ, на сайтах сторонних организаций, выступления на радио, телевидении по налоговой тематике </t>
  </si>
  <si>
    <t>Управление Федеральной налоговой службы по Иркутской области</t>
  </si>
  <si>
    <t>Кол-во материалов</t>
  </si>
  <si>
    <t>Тираж</t>
  </si>
  <si>
    <t>1.14.</t>
  </si>
  <si>
    <t>Наполнение регионального раздела сайта ФНС России: информационные сообщения по налоговой тематике</t>
  </si>
  <si>
    <t>Кол-во просмотров</t>
  </si>
  <si>
    <t>1.15.</t>
  </si>
  <si>
    <t xml:space="preserve">Публикация информационных материалов  по налоговой тематике в социальных сетях (Вконтакте, Одноклассники) </t>
  </si>
  <si>
    <t>1.16.</t>
  </si>
  <si>
    <t>Изготовление и распространение печатных материалов, в том числе в электронном виде: газет, листовок, брошюр, буклетов и т. д., а также аудио и видео материалов по налоговой тематике</t>
  </si>
  <si>
    <t>1.17.</t>
  </si>
  <si>
    <t>Функционирование информационного ресурса по финансовой грамотности</t>
  </si>
  <si>
    <t>Министерство финансов Иркутской области</t>
  </si>
  <si>
    <t>1.18.</t>
  </si>
  <si>
    <t>Проведение информационной кампании для безработных граждан по вопросам финансовой грмотности в территориальных центрах занятости населениея</t>
  </si>
  <si>
    <t>Отделение Банка России по Иркутской области, Министерство труда и занятости Иркутской области</t>
  </si>
  <si>
    <t>Кол-во печатных материалов</t>
  </si>
  <si>
    <t>Задача 2. Образовательная деятельность</t>
  </si>
  <si>
    <t>2.1.</t>
  </si>
  <si>
    <t>Актуализация методических рекомендаций по внедрению элементов финансовой грамотности и финансовой культуры в образовательные программы соответствующих уровней образования с учетом изменений в системе образования</t>
  </si>
  <si>
    <t xml:space="preserve">Министерство образования Иркутской области,
участники и соисполнители Программы
</t>
  </si>
  <si>
    <t xml:space="preserve">Распространены актуализированные методические рекомендации по внедрению элементов финансовой грамотности и финансовой культуры в образовательные программы соответствующих уровней образования Иркутской области </t>
  </si>
  <si>
    <t>2.2.</t>
  </si>
  <si>
    <t>Актуализация учебных планов образовательных учреждений соответствующих уровней образования Иркутской области в части включения элементов финансовой грамотности и финансовой культуры с учетом изменений в системе образования</t>
  </si>
  <si>
    <t xml:space="preserve">Выполняется актуализация учебных планов образовательных учреждений соответствующих уровней образования Иркутской области в части включения элементов финансовой грамотности и финансовой культуры, а также финансовой кибербезопасности </t>
  </si>
  <si>
    <t>2.3.</t>
  </si>
  <si>
    <t>Поддержка федеральных олимпиад, чемпионатов, конкурсов в сфере повышения финансовой грамотности и формирования финансовой культуры</t>
  </si>
  <si>
    <t>Количество участников Олимпиады НИУ ВШЭ «Высшая проба»</t>
  </si>
  <si>
    <t>Количество участников Олимпиады РАНХиГС</t>
  </si>
  <si>
    <t>Количество участников Олимпиады экономического факультета МГУ им. М.В. Ломоносова</t>
  </si>
  <si>
    <t>Количество участников Олимпиады Российского экономического Университета имени Г.В. Плеханова</t>
  </si>
  <si>
    <t>Количество участников иных Всероссийских олимпиад по финансовой грамотности</t>
  </si>
  <si>
    <t>Проведение региональных олимпиад, чемпионатов, конкурсов в сфере повышения финансовой грамотности и формирования финансовой культуры</t>
  </si>
  <si>
    <t>Количество олимпиад  для школьников</t>
  </si>
  <si>
    <t>Количество олимпиад  для студентов</t>
  </si>
  <si>
    <t>2.4.</t>
  </si>
  <si>
    <t>Количество участников</t>
  </si>
  <si>
    <t>2.5.</t>
  </si>
  <si>
    <t>Привлечение образовательных организаций к онлайн-урокам по финансовой грамотности Центрального Банка Российской Федерации</t>
  </si>
  <si>
    <t>Министерство образования Иркутской области, Отделение Банка России по Иркутской области, органы местного самоуправления</t>
  </si>
  <si>
    <t>Доля общеобразовательных организаций региона, принявших участие в онлайн-уроках по финансовой грамотности Центрального Банка Российской Федерации, в общем количестве указанных общеобразовательных организаций региона (процент)</t>
  </si>
  <si>
    <t>Нет</t>
  </si>
  <si>
    <t>Доля профессиональных образовательных организаций региона, принявших участие в онлайн-уроках по финансовой грамотности Центрального Банка Российской Федерации, в общем количестве профессиональных образовательных организаций региона (процент)</t>
  </si>
  <si>
    <t>2.6.</t>
  </si>
  <si>
    <t>Организация и проведение информационно-разъяснительных и обучающих мероприятий для различных категорий граждан, в том числе в рамках общероссийских мероприятиях по финансовой грамотности (уроков, курсов, встреч, мастер-классов и т.д.)</t>
  </si>
  <si>
    <t xml:space="preserve">Общее количество проведенных мероприятий </t>
  </si>
  <si>
    <t xml:space="preserve">Охват аудитории </t>
  </si>
  <si>
    <t>2.7.</t>
  </si>
  <si>
    <t>Организация и проведение обучающих мероприятий для дошкольников</t>
  </si>
  <si>
    <t>2.8.</t>
  </si>
  <si>
    <t>Организация и проведение обучающих мероприятий для школьников</t>
  </si>
  <si>
    <t>2.9.</t>
  </si>
  <si>
    <t>Организация и проведение обучающих мероприятий для студентов СПО</t>
  </si>
  <si>
    <t>2.10.</t>
  </si>
  <si>
    <t xml:space="preserve">Проведение мероприятий для детей-сирот и детей, оставшихся без попечения родителей </t>
  </si>
  <si>
    <t xml:space="preserve">Министерство социального развития, опеки и попечительства Иркутской области,
Отделение Банка России по Иркутской области
</t>
  </si>
  <si>
    <t>2.11.</t>
  </si>
  <si>
    <t>Проведение мероприятий для слушателей стартап-школ, школьников и молодежи, а также безработных граждан, в том числе проведение мастер-классов, прямых эфиров, интенсивных обучающих курсов</t>
  </si>
  <si>
    <t xml:space="preserve">Министерство экономического развития 
и промышленности Иркутской области,
Фонд поддержки и развития предпринимательства Иркутской области Центр «Мой бизнес» (далее – Центр «Мой бизнес»), Фонд микрокредитования Иркутской области, органы местного самоуправления
</t>
  </si>
  <si>
    <t>2.12.</t>
  </si>
  <si>
    <t xml:space="preserve">Организация и проведение мероприятий для граждан пенсионного и предпенсионного возраста </t>
  </si>
  <si>
    <t>Министерство социального развития, опеки и попечительства Иркутской области</t>
  </si>
  <si>
    <t>2.13.</t>
  </si>
  <si>
    <t>Проведение мероприятий для граждан пенсионного возраста в Центрах общения для людей старшего поколения</t>
  </si>
  <si>
    <t>Отделение Социального фонда России по Иркутской области</t>
  </si>
  <si>
    <t>2.14.</t>
  </si>
  <si>
    <t xml:space="preserve">Проведение регионального этапа Всероссийского чемпионата по финансовой грамотности для лиц пенсионного возраста </t>
  </si>
  <si>
    <t>2.15.</t>
  </si>
  <si>
    <t>Проведение единого дня пенсионной грамотности для учащейся молодежи</t>
  </si>
  <si>
    <t>2.16.</t>
  </si>
  <si>
    <t>Привлечение граждан пенсионного возраста к онлайн-урокам Банка России</t>
  </si>
  <si>
    <t>Отделение Банка России по Иркутской области, министерство социального развития, опеки и попечительства Иркутской области</t>
  </si>
  <si>
    <t>Доля комплексных центров социального обслуживания населения Иркутской области, принявших участие в онлайн-занятиях по финансовой грамотности для старшего поколения, от общего количества комплексных центров социального обслуживания</t>
  </si>
  <si>
    <t>2.17.</t>
  </si>
  <si>
    <t>Проведение мероприятий по вопросам повышения налоговой грамотности для различных категорий населения (уроки налоговой грамотности, семинары, вебинары, рабочие встречи, круглые столы, выездные мероприятия и т.п.)</t>
  </si>
  <si>
    <t>2.18.</t>
  </si>
  <si>
    <t>Проведение мероприятий по вопросам обязательного медицинского страхования граждан</t>
  </si>
  <si>
    <t>Территориальный фонд обязательного медицинского страхования Иркутской области</t>
  </si>
  <si>
    <t>2.19.</t>
  </si>
  <si>
    <t>Проведение мероприятий для граждан, признанных в установленном порядке безработными</t>
  </si>
  <si>
    <t xml:space="preserve">
Отделение Банка России по Иркутской области</t>
  </si>
  <si>
    <t>2.20.</t>
  </si>
  <si>
    <t>Проведение мероприятий для граждан с ограниченными возможностями здоровья, инвалидов</t>
  </si>
  <si>
    <t>2.21.</t>
  </si>
  <si>
    <t>Марафон по финансовой грамотности в высших учебных заведениях Иркутской области</t>
  </si>
  <si>
    <t>Министерство финансов Иркутской области, Участники и соисполнители Программы</t>
  </si>
  <si>
    <t>2.22.</t>
  </si>
  <si>
    <t>Организация и проведение семейного финансового фестиваля «Байкальская территория - территория благополучия»</t>
  </si>
  <si>
    <t>Министерство образования Иркутской области, участники и соисполнители программы, органы местного самоуправления</t>
  </si>
  <si>
    <t>2.23.</t>
  </si>
  <si>
    <t xml:space="preserve">Проведение мероприятий в рамках всероссийского праздника «День финансиста» </t>
  </si>
  <si>
    <t>Министерство финансов Иркутской области, органы местного самоуправления</t>
  </si>
  <si>
    <t>2.24.</t>
  </si>
  <si>
    <t>Оказание консультационной и экспертной поддержки различных целевых групп населения, в том числе на площадках "Финпостов"</t>
  </si>
  <si>
    <t>2.25.</t>
  </si>
  <si>
    <t>Проведение мероприятий для различных категорий граждан органами местного самоуправления</t>
  </si>
  <si>
    <t>Органы местного самоуправления</t>
  </si>
  <si>
    <t>2.27.</t>
  </si>
  <si>
    <t>Организация и проведение информационно-разъяснительных и обучающих мероприятий высшими учебными заведениями Иркутской области</t>
  </si>
  <si>
    <t>ФГБОУ ВО «Иркутский государственный университет», ФГБОУ ВО «Иркутский национальный исследовательский технический университет», ФГБОУ ВО «Иркутский государственный университет путей сообщения», ФГБОУ ВО «Байкальский государственный университет»</t>
  </si>
  <si>
    <t>2.28.</t>
  </si>
  <si>
    <t>Участие населения Иркутской области во Всероссийском семейном фестивале сбережений и инвестиций</t>
  </si>
  <si>
    <t>2.29.</t>
  </si>
  <si>
    <t>Организация и проведение информационно-разъяснительных и обучающих мероприятий в учреждениях культуры Иркутской области</t>
  </si>
  <si>
    <t>Министерство культуры Иркутской области</t>
  </si>
  <si>
    <t>Задача 3. Подготовка кадров в сфере финансовой грамотности</t>
  </si>
  <si>
    <t>3.1.</t>
  </si>
  <si>
    <t xml:space="preserve">Выявление лучших педагогических практик при обучении финансовой грамотностти и формировании финансовой культуры в рамках проведения конкурса методических материалов по финансовой грамотности педагогических работников всех уровней образования </t>
  </si>
  <si>
    <t>3.2.</t>
  </si>
  <si>
    <t>Формирование и обновление регионального банка методических разработок по финансовой грамотности</t>
  </si>
  <si>
    <t>3.3.</t>
  </si>
  <si>
    <t>Организация обучения (повышения квалификации, профессиональной переподготовки): педагогических работников</t>
  </si>
  <si>
    <t>Общее количество обученных специалистов</t>
  </si>
  <si>
    <t>Отношение количества педагогических работников образовательных организаций и профессиональных образовательных организаций, прошедших повышение квалификации и (или) профессиональную подготовку по образовательным программам,включающим элементы финансовой грамотности, к общему количеству педагогических работников общеобразовательных организаций и профессиональных образовательных организаций</t>
  </si>
  <si>
    <t>Доля общеобразовательных организаций и организаций среднеего профессионального образования, педагогические работники которых прошли повышение квалификации в сфере финансовой грамотности от общего количества таких организаций</t>
  </si>
  <si>
    <t>3.4.</t>
  </si>
  <si>
    <t>Организация обучения (повышения квалификации, профессиональной переподготовки): специалистов государственных учреждений социального обслуживания</t>
  </si>
  <si>
    <t>3.5.</t>
  </si>
  <si>
    <t>Организация обучения (повышения квалификации, профессиональной переподготовки): иных специалистов в области финансовой грамотности</t>
  </si>
  <si>
    <t>Государственное автономного учреждения «Иркутский областной многофункциональный центр предоставления государственных и муниципальных услуг»</t>
  </si>
  <si>
    <t>3.6.</t>
  </si>
  <si>
    <t>Проведение методических мероприятий для педагогических работников Иркутской области по вопросам повышения финансовой грамотности</t>
  </si>
  <si>
    <t>Задача 4. Взаимодействие с финансовыми организациями, бизнесом, гражданским обществом и некоммерческими организациями</t>
  </si>
  <si>
    <t>4.1.</t>
  </si>
  <si>
    <t>Формирование ответственного и этичного поведения финансовых организаций при предоставлении финансовых услуг потребителям</t>
  </si>
  <si>
    <t>Отделение Банка России по Иркутской области, министерство финансов Иркутской области</t>
  </si>
  <si>
    <t>4.2.</t>
  </si>
  <si>
    <t>Внедрение в систему корпоративного образования программ повышения финансовой грамотности и формирования финансовой культуры, в том числе обеспечение поддержки инициатив со стороны организааций по разработке и реализации программ повышения финансовой грамотности и формирования финансовой культуры собственных работников</t>
  </si>
  <si>
    <t>Проведение мероприятий с трудовыми коллективами крупнейших коммерческих организаций</t>
  </si>
  <si>
    <t>4.3.</t>
  </si>
  <si>
    <t>Развитие системы просвещения и информирования представителей микро-, малого и среднего бизнеса по актуальным вопросам повышения финансовой грамотности и формирования финансовой культуры</t>
  </si>
  <si>
    <t xml:space="preserve">Министерство экономического развития 
и промышленности Иркутской области,
 Центр «Мой бизнес»
</t>
  </si>
  <si>
    <t>Проведение мероприятий для субъектов малого и среднего предпринимательства, включая самозанятых граждан (проведение семинаров, лекций, тренингов, деловых игр, конкурсов, викторин, Байкал Бизнес Форума)</t>
  </si>
  <si>
    <t xml:space="preserve">Количество участников мероприятий для субъектов малого и среднего предпринимательства, включая ИП и самозанятых граждан </t>
  </si>
  <si>
    <t>4.5.</t>
  </si>
  <si>
    <t>Развитие добровольческой (волонтерской) деятельности в области финансового просвещения</t>
  </si>
  <si>
    <t>Количество организаторов волонтеров по реализации в муниципальных районах (муниципальных округах, городских округах) Иркутской области мероприятий по повышению уровня финансовой грамотности населения, зарегистрированных вна платформе ДОБРО.РФ (https://dobro.ru/)</t>
  </si>
  <si>
    <t>Количество мероприятий, организованных с участием волонтеров финансового просвещения</t>
  </si>
  <si>
    <t xml:space="preserve">Количество волонтеров финансового просвещения, привлеченных к региональным и муниципальным мероприятиям  </t>
  </si>
  <si>
    <t>Количество волонтеров финансового просвещения, прошедших обучение на официальном сайте Ассоциации развития финансовой грамотности (https://fincubator.ru/)</t>
  </si>
  <si>
    <t>4.6.</t>
  </si>
  <si>
    <t>Вовлечение в добровольческую (волонтерскую) деятельность представителей бизнеса, в том числе финансовых организаций, для реализации принципа социальной ответственности бизнеса и повышения доступности граждан к профессиональной информации в финансовой сфере</t>
  </si>
  <si>
    <t>Количество мероприятий по вовлечению в добровольческую (волонтерскую) деятельность представителей бизнеса</t>
  </si>
  <si>
    <t>Количество участников мероприятий по вовлечению в добровольческую (волонтерскую) деятельность представителей бизнеса</t>
  </si>
  <si>
    <t>4.7.</t>
  </si>
  <si>
    <t xml:space="preserve">Проведение мероприятий для взрослого населения коммерческими банками </t>
  </si>
  <si>
    <t>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
Сибирского филиала ПАО Росбанк, Иркутский областной центр АО «Почта Банк»</t>
  </si>
  <si>
    <t>Задача 5. Развитие практик инициативного бюджетирования, иных практик, а также обеспечение открытости бюджетной информации</t>
  </si>
  <si>
    <t>5.1.</t>
  </si>
  <si>
    <t>Обеспечение развития инструментов открытости бюджетной информации, оказание методической поддержки органам местного самоуправления по вопросам реализации мер по повышению открытости местных бюджетов</t>
  </si>
  <si>
    <t>5.2.</t>
  </si>
  <si>
    <t>Организация и проведение конкурса «Бюджет для граждан»</t>
  </si>
  <si>
    <t>5.3.</t>
  </si>
  <si>
    <t>Обеспечение поддержки мер по развитию инициативного бюджетирования среди молодежи</t>
  </si>
  <si>
    <t>Министерство экономического развития Иркутской области, органы местного самоуправления</t>
  </si>
  <si>
    <t>5.4.</t>
  </si>
  <si>
    <t>Реализация практик инициативного бюджетирования, иных практик вовлечения граждан в процессы управления, основанные на интернет-решениях, благодаря которым граждане вовлекаются в процесс формирования, обсуждения, принятия и реализации решений, в том числе в бюджетной сфере</t>
  </si>
  <si>
    <t>Министерство экономического развития Иркутской области</t>
  </si>
  <si>
    <t>Задача 6. Межрегиональное сотрудничество</t>
  </si>
  <si>
    <t>6.1.</t>
  </si>
  <si>
    <t>Ежегодное участие Иркутской области в составлении федерального каталога лучших региональных практик в области повышения финансовой грамотности</t>
  </si>
  <si>
    <t xml:space="preserve">Количество проведенных мероприятий </t>
  </si>
  <si>
    <t>6.2.</t>
  </si>
  <si>
    <t>Ежегодное участие Иркутской области во Всероссийской конференции по обмену опытом и представлению лучших практик субъектов Российской Федерации в области финансовой грамотности</t>
  </si>
  <si>
    <t>Задача 7. Исследовательская деятельность и работа с данными</t>
  </si>
  <si>
    <t>7.1.</t>
  </si>
  <si>
    <t>Организация и проведение опросов о проводимых в Иркутской области мероприятиях по повышению финансовой грамотности населения, открытости бюджетных данных, программе долгосрочных сбережений</t>
  </si>
  <si>
    <t>Министерство финансов Иркутской области, участники и соисполнители Программы</t>
  </si>
  <si>
    <t>Количество проведенных опросов</t>
  </si>
  <si>
    <t>Количество участвующих граждан</t>
  </si>
  <si>
    <t>7.2.</t>
  </si>
  <si>
    <t>Активизация участия населения во Всероссийском онлайн-зачете по финансовой грамотности в Иркутской области</t>
  </si>
  <si>
    <t>Прирост доли принявших участие во Всероссийском онлайн-зачете по финансовой грамотности жителей Иркутской области от численности населения Иркутской области (%)</t>
  </si>
  <si>
    <t>Задача 8. Межведомственное взаимодействие</t>
  </si>
  <si>
    <t>8.1.</t>
  </si>
  <si>
    <t xml:space="preserve">Организация деятельности координационного совета при Правительстве Иркутской области по вопросам повышения уровня финансовой грамотности населения Иркутской области </t>
  </si>
  <si>
    <t>Проведено заседание координационного совета при Правительстве Иркутской области по вопросам повышения уровня финансовой грамотности населения Иркутской области</t>
  </si>
  <si>
    <t>8.2.</t>
  </si>
  <si>
    <t>Организация деятельности Межведомственной рабочей группы по реализации в муниципальных районах (муниципальных округах, городских округах) Иркутской области мероприятий по повышению уровня финансовой грамотности населения Иркутской области</t>
  </si>
  <si>
    <t>Проведены заседания Межведомственной рабочей группы по реализации в муниципальных районах (муниципальных округах, городских округах) Иркутской области мероприятий по повышению уровня финансовой грамотности населения Иркутской области</t>
  </si>
  <si>
    <t>8.3.</t>
  </si>
  <si>
    <t>Функционирование регионального центра финансовой грамотности</t>
  </si>
  <si>
    <t xml:space="preserve">Министерство образования Иркутской области, </t>
  </si>
  <si>
    <t>* значение выбирается из списка</t>
  </si>
  <si>
    <t>Мероприятия из методики расчета индикаторов Стратегии вх.21.10.2024 12-12-06/101594</t>
  </si>
  <si>
    <t>Приложение 2
к государственной региональной программе Иркутской области «Повышение финансовой грамотности и формирование финансовой культуры населения Иркутской области» на 2025 - 2030 годы</t>
  </si>
  <si>
    <t>ПЛАН МЕРОПРИЯТИЙ
РЕАЛИЗАЦИИ ГОСУДАРСТВЕННОЙ РЕГИОНАЛЬНОЙ ПРОГРАММЫ ИРКУТСКОЙ ОБЛАСТИ
«ПОВЫШЕНИЕ ФИНАНСОВОЙ ГРАМОТНОСТИ И ФОРМИРОВАНИЕ ФИНАНСОВОЙ КУЛЬТУРЫ НАСЕЛЕНИЯ
ИРКУТСКОЙ ОБЛАСТИ» НА 2025 - 2030 ГОДЫ</t>
  </si>
  <si>
    <t>Задача (скрытый столбец для свода)</t>
  </si>
  <si>
    <t>Категория населения</t>
  </si>
  <si>
    <t xml:space="preserve">Ожидаемый результат реализации мероприятия </t>
  </si>
  <si>
    <t>Значение результата на 2025 год</t>
  </si>
  <si>
    <t>Значение результата на 2026 год</t>
  </si>
  <si>
    <t>Значение результата на 2027 год</t>
  </si>
  <si>
    <t>Проведение мероприятия в рамках Всероссийской просветительской Эстафеты «Мои финансы»
(да / нет)</t>
  </si>
  <si>
    <t>ИРО</t>
  </si>
  <si>
    <t>ОГБУ «Центр «РОСТ»</t>
  </si>
  <si>
    <t>Задача 1. Формирование инфраструктуры, обеспечивающей доступное информирование и способствующей повышению финансовой грамотности жителей Иркутской области</t>
  </si>
  <si>
    <t>Развитие правовой базы, обеспечивающей эффективную реализацию государственной региональной программы Иркутской области «Повышение финансовой грамотности и формирование финансовой культуры населения Иркутской области» на 2025 – 2030 годы (далее – Программа)</t>
  </si>
  <si>
    <t>Министерство финансов Иркутской области, органы местного самоуправления муниципальных образований Иркутской области (далее – ОМСУ ИО)</t>
  </si>
  <si>
    <t>Актуализация правовых актов по вопросам реализации Программы (при необходимости)</t>
  </si>
  <si>
    <t>да/нет</t>
  </si>
  <si>
    <t>нет</t>
  </si>
  <si>
    <t>да</t>
  </si>
  <si>
    <t>Организация деятельности Координационного совета при Правительстве Иркутской области по вопросам повышения уровня финансовой грамотности населения Иркутской области</t>
  </si>
  <si>
    <t xml:space="preserve">Количество проведенных заседаний Координационного совета при Правительстве Иркутской области по вопросам повышения уровня финансовой грамотности населения Иркутской области </t>
  </si>
  <si>
    <t>Количество проведенных заседаний Межведомственной рабочей группы по реализации в муниципальных районах (муниципальных округах, городских округах) Иркутской области мероприятий по повышению уровня финансовой грамотности населения Иркутской области</t>
  </si>
  <si>
    <t>Функционирование регионального центра финансовой грамотности Иркутской области</t>
  </si>
  <si>
    <t>Министерство финансов Иркутской области, министерство образования Иркутской области, государственное автономное учреждение дополнительного профессионального образования Иркутской области «Институт развития образования Иркутской области» (далее – РЦФГ)</t>
  </si>
  <si>
    <t>Ежегодный отчет о деятельности регионального центра финансовой грамотности Иркутской области  одобрен решением Координационного совета при Правительстве Иркутской области по вопросам повышения уровня финансовой грамотности населения Иркутской области</t>
  </si>
  <si>
    <t>Функционирование регионального информационного ресурса по финансовой грамотности, в том числе наполнение регионального паспорта на сайте "Мои финансы"</t>
  </si>
  <si>
    <t>РЦФГ, министерство финансов Иркутской области</t>
  </si>
  <si>
    <t>Региональный информационный ресурс по финансовой грамотности соответствует установленным требованиям</t>
  </si>
  <si>
    <r>
      <t>Поддержка и развитие информационных ресурсов участников Программы, способствующих повышению финансовой грамотности, включая</t>
    </r>
    <r>
      <rPr>
        <sz val="10"/>
        <rFont val="Times New Roman"/>
        <family val="1"/>
        <charset val="204"/>
      </rPr>
      <t xml:space="preserve"> аккаунты в социальных сетях по тематике финансовой грамотности, в том числе посредством создания новых и актуализации действующих тематических разделов, размещения новых и актуализации действующих тематических материалов, осуществления взаимодействия с гражданами через форму обратной связи</t>
    </r>
  </si>
  <si>
    <t>Информационные ресурсы участников Программы соответствует установленным требованиям</t>
  </si>
  <si>
    <t xml:space="preserve"> Задача 2. Обеспечение информационно-просветительской деятельности, включая развитие механизмов информирования населения по актуальным вопросам финансовой грамотности</t>
  </si>
  <si>
    <t xml:space="preserve"> Задача 2. Обеспечение информационно-просветительской и образовательной деятельности, развитие механизмов информирования населения по актуальным вопросам финансовой грамотности</t>
  </si>
  <si>
    <t>Наполнение разделов/страниц по вопросам финансовой грамотности на официальных сайтах (порталах) участников и соисполнителей Программы, а также подведомственных им организаций в информационно-телекоммуникационной сети «Интернет»</t>
  </si>
  <si>
    <t xml:space="preserve">Публикация информационных  и просветительских материалов по вопросам финансовой грамотности и финансовой культуры граждан в социальных сетях, мессенджерах (Вконтакте, Telegram, Одноклассники) </t>
  </si>
  <si>
    <t xml:space="preserve">Разработка и распространение в печатном, цифровом видах (включая буклеты, брошюры, лифлеты, информационные карточки, видеоролики, подкасты, мультимедийные лонгриды, радиопередачи, телепередачи и т.д.) информационных и просветительских материалов по вопросам финансовой грамотности и финансовой культуры для различных целевых групп граждан
</t>
  </si>
  <si>
    <t xml:space="preserve">Количество  материалов </t>
  </si>
  <si>
    <t>студенты среднего профессионального образования (далее - студенты СПО)</t>
  </si>
  <si>
    <t>студенты вузов</t>
  </si>
  <si>
    <t>Тираж материалов по налоговой тематике</t>
  </si>
  <si>
    <t>Отделение Банка России по Иркутской области, министерство культуры Иркутской области, ОМСУ ИО</t>
  </si>
  <si>
    <t>Количество проведенных музейно-выставочных мероприятий</t>
  </si>
  <si>
    <t>Публикация информационных и просветительских материалов по вопросам финансовой грамотности и финансовой культуры граждан в средствах массовой информации (газетах, журналах)</t>
  </si>
  <si>
    <t>Выступления по вопросам финансовой грамотности и финансовой культуры граждан на радио, телевидении и (или) трансляции в социальных сетях</t>
  </si>
  <si>
    <t>Разработка и реализация проектов по распространению информационных материалов по финансовой грамотности в  местах массового посещения граждан (социальная реклама, ролики, плакаты, лифлеты, карточки)</t>
  </si>
  <si>
    <t>Демонстрация информационных  и просветительских материалов по вопросам финансовой грамотности и финансовой культуры граждан посредством уличных светодиодных экранов</t>
  </si>
  <si>
    <t>ОМСУ ИО</t>
  </si>
  <si>
    <t>Распространение информационных и просветительских материалов  и просветительских материалов по вопросам финансовой грамотности и финансовой культуры граждан в общественном транспорте</t>
  </si>
  <si>
    <t>Проведение информационной кампании для безработных граждан по вопросам финансовой грамотности в территориальных центрах занятости населения</t>
  </si>
  <si>
    <t>ОГКУ «Кадровый центр Иркутской области», Отделение Банка России по Иркутской области</t>
  </si>
  <si>
    <t>Количество материалов</t>
  </si>
  <si>
    <t>Организация и проведение информационно-просветительских мероприятий, направленных на повышение финансовой грамотности и формирование финансовой культуры различных целевых групп граждан, проживающих в отдаленных, малонаселенных и труднодоступных населенных пунктах</t>
  </si>
  <si>
    <t>ОМСУ ИО, Иркутский областной центр АО «Почта Банк», РЦФГ</t>
  </si>
  <si>
    <t xml:space="preserve">Количество проведенных мероприятий
</t>
  </si>
  <si>
    <t>РЦФГ, министерство финансов Иркутской области, органы местного самоуправления</t>
  </si>
  <si>
    <t>Задача 3. Развитие кадрового потенциала в области повышения финансовой грамотности и формирования финансовой культуры населения Иркутской области</t>
  </si>
  <si>
    <t>Задача 3. Развитие кадрового потенциала в области повышения финансовой грамотности и формирования финансовой культуры населения</t>
  </si>
  <si>
    <t xml:space="preserve">Выявление лучших педагогических практик при обучении финансовой грамотности и формировании финансовой культуры в рамках проведения для регионального конкурса педагогических работников образовательных организаций, осуществляющих деятельность на территории Иркутской области, в целях выявления лучших педагогических практик при обучении финансовой грамотности, в том числе финансовой киберграмотности, и формировании финансовой культуры
</t>
  </si>
  <si>
    <t>РЦФГ</t>
  </si>
  <si>
    <t xml:space="preserve">Проведен региональный конкурс  лучших педагогических практик
</t>
  </si>
  <si>
    <t>Выявление лучших педагогических практик при обучении финансовой грамотности и формировании финансовой культуры в рамках проведения для регионального конкурса педагогических работников образовательных организаций, осуществляющих деятельность на территории Иркутской области, в целях выявления лучших педагогических практик при обучении финансовой грамотности, в том числе финансовой киберграмотности, и формировании финансовой культуры</t>
  </si>
  <si>
    <t>Количество материалов, включенных в региональный банк методических разработок по финансовой грамотности</t>
  </si>
  <si>
    <t xml:space="preserve">Общее количество обученных специалистов </t>
  </si>
  <si>
    <t>Повышение квалификации педагогических работников и преподавателей образовательных организаций по образовательным программам, включающим элементы финансовой грамотности, а также обеспечение их методической поддержкой</t>
  </si>
  <si>
    <t>Доля общеобразовательных организаций и организаций среднего профессионального образования, педагогические работники которых прошли повышение квалификации в сфере финансовой грамотности от общего количества таких организаций</t>
  </si>
  <si>
    <t>Государственное автономное учреждение «Иркутский областной многофункциональный центр предоставления государственных и муниципальных услуг», ОМСУ ИО</t>
  </si>
  <si>
    <t>3.7.</t>
  </si>
  <si>
    <t>Задача 4. Cохранение и развитие накопленного опыта в сфере образовательной деятельности</t>
  </si>
  <si>
    <t>Задача 4. Cохранение и развитие накопленного опыта в рамках системы образования по повышению финансовой грамотности детей и молодежи, дополнение образовательных программ элементами финансовой культуры</t>
  </si>
  <si>
    <t xml:space="preserve">Внедрение финансовой грамотности в систему образования Иркутской области </t>
  </si>
  <si>
    <t>Обеспечение охвата обучающихся общеобразовательных организаций и профессиональных образовательных организаций  образовательными программами по финансовой грамотности</t>
  </si>
  <si>
    <t xml:space="preserve">70 % от общего числа обучающихся </t>
  </si>
  <si>
    <t xml:space="preserve">75 % от общего числа обучающихся </t>
  </si>
  <si>
    <t xml:space="preserve">80 % от общего числа обучающихся </t>
  </si>
  <si>
    <t>Информирование, поддержка и проведение для обучающихся образовательных организаций всех уровней образования, осуществляющих деятельность на территории Иркутской области, олимпиад в сфере повышения финансовой грамотности и формирования финансовой культуры</t>
  </si>
  <si>
    <r>
      <t xml:space="preserve">Количество </t>
    </r>
    <r>
      <rPr>
        <sz val="10"/>
        <rFont val="Times New Roman"/>
        <family val="1"/>
        <charset val="204"/>
      </rPr>
      <t>олимпиад</t>
    </r>
  </si>
  <si>
    <t>Информирование и организация участия образовательных организаций, осуществляющих деятельность на территории Иркутской области в федеральных олимпиадах, чемпионатах, конкурсах и иных мероприятиях в сфере повышения финансовой грамотности, в том числе финансовой киберграмотности</t>
  </si>
  <si>
    <t>Количество участников олимпиад</t>
  </si>
  <si>
    <t>Количество олимпиад</t>
  </si>
  <si>
    <t>Министерство образования Иркутской области, Отделение Банка России по Иркутской области, ОМСУ ИО</t>
  </si>
  <si>
    <t>Доля общеобразовательных организаций региона, принявших участие в онлайн-уроках по финансовой грамотности Центрального Банка Российской Федерации, в общем количестве общеобразовательных организаций региона</t>
  </si>
  <si>
    <t>Доля профессиональных образовательных организаций региона, принявших участие в онлайн-уроках по финансовой грамотности Центрального Банка Российской Федерации, в общем количестве профессиональных образовательных организаций региона</t>
  </si>
  <si>
    <t>4.4.</t>
  </si>
  <si>
    <t xml:space="preserve">Поддержка и проведение мероприятий для детей-сирот и детей, оставшихся без попечения родителей </t>
  </si>
  <si>
    <t>Министерство социального развития, опеки и попечительства Иркутской области,
Отделение Банка России по Иркутской области</t>
  </si>
  <si>
    <t>Поддержка и проведение мероприятий для слушателей стартап-школ, школьников и молодежи, а также безработных граждан, в том числе проведение мастер-классов, прямых эфиров, интенсивных обучающих курсов</t>
  </si>
  <si>
    <t xml:space="preserve">Министерство экономического развития 
и промышленности Иркутской области,
Фонд поддержки и развития предпринимательства Иркутской области Центр «Мой бизнес» (далее – Центр «Мой бизнес»), Фонд микрокредитования Иркутской области, ОМСУ ИО
</t>
  </si>
  <si>
    <t>Министерство экономического развития 
и промышленности Иркутской области,
Фонд поддержки и развития предпринимательства Иркутской области Центр «Мой бизнес» (далее – Центр «Мой бизнес»), Фонд микрокредитования Иркутской области, органы местного самоуправления</t>
  </si>
  <si>
    <t>4.8.</t>
  </si>
  <si>
    <t>4.9.</t>
  </si>
  <si>
    <t>Поддержка и проведение информационно-разъяснительных и обучающих мероприятий высшими учебными заведениями Иркутской области</t>
  </si>
  <si>
    <t>4.10.</t>
  </si>
  <si>
    <t>Задача 5. Организация и проведение мероприятий с целью повышения финансовой грамотности и финансовой культуры различных категорий граждан</t>
  </si>
  <si>
    <t>Задача 5. Организация и проведение мероприятий с целью повышения финансовой грамотности различных категорий граждан</t>
  </si>
  <si>
    <t>Проведение регионального этапа Всероссийского чемпионата по финансовой грамотности для лиц пенсионного возраста</t>
  </si>
  <si>
    <t>5.5.</t>
  </si>
  <si>
    <t>5.6.</t>
  </si>
  <si>
    <t>Управление Федеральной налоговой службы по Иркутской области, ОМСУ ИО</t>
  </si>
  <si>
    <t>Управление Федеральной налоговой службы по Иркутской области, органы местного самоуправления</t>
  </si>
  <si>
    <t>5.7.</t>
  </si>
  <si>
    <t>5.8.</t>
  </si>
  <si>
    <t>5.9.</t>
  </si>
  <si>
    <t>5.10.</t>
  </si>
  <si>
    <t>РЦФГ, участники и соисполнители Программы, ОМСУ ИО</t>
  </si>
  <si>
    <t>Количество проведенных мероприятий в рамках фестиваля</t>
  </si>
  <si>
    <t>РЦФГ, участники и соисполнители программы, органы местного самоуправления</t>
  </si>
  <si>
    <t>5.11.</t>
  </si>
  <si>
    <t>Проведение мероприятий с трудовыми коллективами крупнейших коммерческих организаций, включая освещение Программы долгосрочных сбережений</t>
  </si>
  <si>
    <t>РЦФГ, министерство финансов Иркутской области, ОМСУ ИО</t>
  </si>
  <si>
    <t>5.12.</t>
  </si>
  <si>
    <t>Отделение Банка России по Иркутской области, Центр «Мой бизнес», ОМСУ ИО</t>
  </si>
  <si>
    <t>5.13.</t>
  </si>
  <si>
    <t>Проведение мероприятия в рамках всероссийского праздника «День финансиста» с приглашением участников конкурса «Бюджет для граждан»</t>
  </si>
  <si>
    <t>Министерство финансов Иркутской области, РЦФГ, ОМСУ ИО</t>
  </si>
  <si>
    <t>Проведение мероприятия в рамках всероссийского праздника "День финансиста" с приглашением участников конкурса "Бюджет для граждан"</t>
  </si>
  <si>
    <t>Министерство финансов Иркутской области, РЦФГ, органы местного самоуправления</t>
  </si>
  <si>
    <t>5.14.</t>
  </si>
  <si>
    <t>Оказание информационной и консультационной поддержки различным целевым группам населения</t>
  </si>
  <si>
    <t>5.15.</t>
  </si>
  <si>
    <t>Организация и проведение мероприятий для различных категорий граждан, в том числе в рамках Всероссийских просветительских эстафет «Мои финансы»</t>
  </si>
  <si>
    <t>РЦФГ, Министерство образования Иркутской области, ОМСУ ИО</t>
  </si>
  <si>
    <t>5.16.</t>
  </si>
  <si>
    <t>5.17.</t>
  </si>
  <si>
    <t>5.18.</t>
  </si>
  <si>
    <t>Проведение мероприятий для участников специальной военной операции и их семей</t>
  </si>
  <si>
    <t>5.19.</t>
  </si>
  <si>
    <t xml:space="preserve">Проведение осуществляющими деятельность на территории Иркутской области финансовыми организациями мероприятий по вопросам финансовой грамотности и финансовой культуры
</t>
  </si>
  <si>
    <t>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Иркутский областной центр АО «Почта Банк», ОМСУ ИО</t>
  </si>
  <si>
    <t>Количество мероприятий</t>
  </si>
  <si>
    <t>Проведение осуществляющими деятельность на территории Иркутской области финансовыми организациями мероприятий по вопросам финансовой грамотности и финансовой культуры</t>
  </si>
  <si>
    <t>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
Сибирского филиала ПАО Росбанк, Иркутский областной центр АО «Почта Банк», органы местного самоуправления</t>
  </si>
  <si>
    <t>5.20.</t>
  </si>
  <si>
    <t>Организация информационной кампании по Программе долгосрочных сбережений</t>
  </si>
  <si>
    <t>Министерство финансов Иркутской области, Отделение Банка России по Иркутской области, государственное автономное учреждение «Иркутский областной многофункциональный центр предоставления государственных и муниципальных услуг»</t>
  </si>
  <si>
    <t>Организация и проведение мероприятий по программе долгосрочных сбережений</t>
  </si>
  <si>
    <t>Задача 6. Развитие движения волонтеров финансового просвещения</t>
  </si>
  <si>
    <t>Проведение мероприятий, направленных на развитие добровольческой (волонтерской) деятельности в области финансового просвещения, в том числе финансовой киберграмотности</t>
  </si>
  <si>
    <t>Министерство финансов Иркутской области, ОМСУ ИО</t>
  </si>
  <si>
    <t>Количество организаторов волонтеров по реализации в муниципальных районах (муниципальных округах, городских округах) Иркутской области мероприятий по повышению уровня финансовой грамотности населения, зарегистрированных на платформе ДОБРО.РФ (https://dobro.ru/)</t>
  </si>
  <si>
    <t>Организация участия волонтеров в организации и проведении мероприятий, направленных на повышение финансовой грамотности населения</t>
  </si>
  <si>
    <t>Доля волонтеров, принявших участие в мероприятиях</t>
  </si>
  <si>
    <t>Задача 7. Обеспечение открытости бюджетных данных, развитие и популяризация инструментов участия граждан в бюджетном процессе (в том числе механизма инициативного бюджетирования)</t>
  </si>
  <si>
    <t>Реализация мер по повышению открытости бюджета Иркутской области и местных бюджетов муниципальных образований, входящих в состав Иркутской области</t>
  </si>
  <si>
    <t>Степень открытости бюджетных данных, определяемая в ходе проведения мониторинга и составления рейтинга субъектов Российской Федерации по уровню открытости бюджетных данных за отчетный финансовый год - высокая степень</t>
  </si>
  <si>
    <t xml:space="preserve">Количество брошюр по бюджету для граждан
</t>
  </si>
  <si>
    <t>Общее количество проведенных мероприятий по повышению открытости областного и местных бюджетов</t>
  </si>
  <si>
    <t>Количество размещенных материалов по повышению открытости областного и местных бюджетов</t>
  </si>
  <si>
    <t>Организация и проведение конкурсов «Бюджет для граждан»</t>
  </si>
  <si>
    <t>Министерство финансов Иркутской области,  РЦФГ, ОМСУ ИО</t>
  </si>
  <si>
    <t>Министерство финансов Иркутской области,  РЦФГ, органы местного самоуправления</t>
  </si>
  <si>
    <t>7.3.</t>
  </si>
  <si>
    <t>Реализация мер по развитию  практик инициативного бюджетирования, иных практик вовлечения граждан в процессы управления, основанные на интернет-решениях, благодаря которым граждане вовлекаются в процесс формирования, обсуждения, принятия и реализации решений, в том числе в бюджетной сфере (далее – иные практики)</t>
  </si>
  <si>
    <t>Министерство экономического развития и промышленности Иркутской области</t>
  </si>
  <si>
    <t>Количество реализуемых в Иркутской области практик инициативного бюджетирования</t>
  </si>
  <si>
    <t>Реализация мер по развитию  практик инициативного бюджетирования, иных практик вовлечения граждан в процессы управления, основанные на интернет-решениях, благодаря которым граждане вовлекаются в процесс формирования, обсуждения, принятия и реализации решений, в том числе в бюджетной сфере (далее - иные практики)</t>
  </si>
  <si>
    <t>7.4.</t>
  </si>
  <si>
    <t>Количество региональных практик, оформленных и направленных для включения в каталог</t>
  </si>
  <si>
    <t>Задача 8. Мониторинг уровня финансовой грамотности и финансовой культуры населения Иркутской области</t>
  </si>
  <si>
    <t>Задача 8. Мониторинг уровня финансовой грамотности населения</t>
  </si>
  <si>
    <t>Доля участников от Иркутской области, успешно сдавших Всероссийский онлайн-зачет по финансовой грамотности, от общего числа участников, принявших участие в регионе</t>
  </si>
  <si>
    <t>Прирост доли принявших участие во Всероссийском онлайн-зачете по финансовой грамотности жителей Иркутской области от численности населения Иркутской области</t>
  </si>
  <si>
    <t>Названия строк</t>
  </si>
  <si>
    <t>Сумма по полю Значение результата 2025 год</t>
  </si>
  <si>
    <t>Сумма по полю Значение результата 2026 год</t>
  </si>
  <si>
    <t>Сумма по полю Значение результата 2027 год</t>
  </si>
  <si>
    <t>(пусто)</t>
  </si>
  <si>
    <t>Развитие правовой базы, обеспечивающей эффективную реализацию Программы</t>
  </si>
  <si>
    <t>Общий итог</t>
  </si>
  <si>
    <t>РЕКОМЕНДАЦИИ ПО ЗАПОЛНЕНИЮ</t>
  </si>
  <si>
    <t>1. Срок представления в министерство финансов Иркутской области Плана мероприятий по установленной форме - не позднее 15 августа 2024 года</t>
  </si>
  <si>
    <t>2. Столбцы 4, 6, 10 формы Плана мероприятий заполняются путем выбора значений из выпадающего списка</t>
  </si>
  <si>
    <t>3. При заполнении столбца 2 возможно использовать рекомендуемый план мероприятий (сохранен на листе "мероприятия")</t>
  </si>
  <si>
    <t>4. При проведении мероприятий по каждому мероприятию указывается 2 результата: количество мероприятий и охват аудитории (кол-во человек)</t>
  </si>
  <si>
    <t xml:space="preserve">  </t>
  </si>
  <si>
    <t>5. Пример заполнения формы расположен на листе "пример"</t>
  </si>
  <si>
    <t>6. Примеры результатов:
   число специалистов, прошедших повышение квалификации;
   общее количество проведенных мероприятий;
   доля обучающихся в общеобразовательных организациях (профессиональных образовательных     организаций, образовательных организаций высшего образования), осуществляющих деятельность на территории Иркутской области, принявших участие в мероприятиях;
    охват аудитории; 
    число принявших участие в мероприятиях/ознакомившихся с материалами по финансовой грамотности;
   количество волонтеров финансового просвещения, осуществляющих деятельность на территории Иркутской области, которые зарегистрировались в личном кабинете на официальном сайте Ассоциации развития финансовой грамотности;
   снижение количества жалоб жителей региона на мошеннические действия</t>
  </si>
  <si>
    <t xml:space="preserve"> </t>
  </si>
  <si>
    <t>При наличии вопросов по заполнению или предложений по доработке данной формы обращаться по телефону 8 (3952) 25-62-17</t>
  </si>
  <si>
    <t>Предложено в июле</t>
  </si>
  <si>
    <t>Направления в Дорожной карте</t>
  </si>
  <si>
    <t>Формирование инфраструктуры, обеспечивающей доступное информирование и способствующей повышению финансовой грамотности жителей Иркутской области</t>
  </si>
  <si>
    <t>Информационно-просветительская деятельность</t>
  </si>
  <si>
    <t>Образовательная деятельность</t>
  </si>
  <si>
    <t>Развитие кадрового потенциала в области повышения финансовой грамотности и формирования финансовой культуры населения</t>
  </si>
  <si>
    <t>Подготовка кадров в сфере финансовой грамотности</t>
  </si>
  <si>
    <t>Обеспечение информационно-просветительской и образовательной деятельности, развитие механизмов информирования населения по актуальным вопросам финансовой грамотности</t>
  </si>
  <si>
    <t>Взаимодействие с финансовыми организациями, бизнесом, гражданским обществом и некоммерческими организациями</t>
  </si>
  <si>
    <t>Организация и проведение мероприятий с целью повышения финансовой грамотности различных категорий граждан</t>
  </si>
  <si>
    <t>Развитие практик инициативного бюджетирования, иных практик, а также обеспечение открытости бюджетной информации</t>
  </si>
  <si>
    <t>Развитие движения волонтеров финансового просвещения</t>
  </si>
  <si>
    <t>Межрегиональное сотрудничество</t>
  </si>
  <si>
    <t>Обеспечение открытости бюджетных данных, развитие и популяризация инструментов участия граждан в бюджетном процессе (в том числе механизма инициативного бюджетирования)</t>
  </si>
  <si>
    <t>Исследовательская деятельность и работа с данными</t>
  </si>
  <si>
    <t>Мониторинг уровня финансовой грамотности населения</t>
  </si>
  <si>
    <t>Межведомственное взаимодействие</t>
  </si>
  <si>
    <t xml:space="preserve">Примеры мероприятий </t>
  </si>
  <si>
    <t>№ п/п</t>
  </si>
  <si>
    <t>Мероприятие</t>
  </si>
  <si>
    <t>Ожидаемый результат</t>
  </si>
  <si>
    <t>1</t>
  </si>
  <si>
    <t>Лекции по ПДС трудовым коллективам организаций, осуществляющих
деятельность на территории региона</t>
  </si>
  <si>
    <t>Ежегодно совместно с работодателями, осуществляющими деятельность на территории субъекта Российской Федерации, обеспечено проведение соответствующих мероприятий для работников (в том числе в рамках корпоративного образования) по наиболее актуальным вопросам финансовой грамотности и финансовой культуры</t>
  </si>
  <si>
    <t>2</t>
  </si>
  <si>
    <t>Ежегодно обеспечены повышение квалификации и методическая поддержка необходимого количества соответствующих педагогических работников дошкольных образовательных организаций, общеобразовательных организаций, профессиональных образовательных организаций, а также соответствующих преподавателей образовательных организаций высшего образования</t>
  </si>
  <si>
    <t>3</t>
  </si>
  <si>
    <t>Информирование образовательных организаций и иных профильных организаций, осуществляющих деятельность на территории субъекта Российской Федерации, о возможности на базе федеральных методических центров повышения финансовой грамотности населения прохождения повышения квалификации педагогических работников дошкольных образовательных организаций, педагогических работников и административноуправленческого персонала общеобразовательных организаций, педагогических работников и административноуправленческого персонала профессиональных образовательных организаций, преподавателей и административноуправленческого персонала образовательных организаций высшего образования, представителей институтов развития образования (институтов повышения квалификации), специалистов в области финансового просвещения по образовательным программам, включающим элементы финансовой грамотности, а также обеспечение их
организационного сопровождения</t>
  </si>
  <si>
    <t>Ежегодно обеспечено информирование соответствующих образовательных организаций и иных профильных организаций, осуществляющих деятельность на территории субъекта Российской Федерации, о возможности на базе федеральных методических центров повышения финансовой грамотности населения прохождения повышения квалификации соответствующих категорий слушателей согласно квоте, установленной субъекту Российской Федерации, а также ежегодно обеспечено их организационное сопровождение</t>
  </si>
  <si>
    <t>4</t>
  </si>
  <si>
    <t>Организация и проведение обучающих вебинаров (семинаров) для…... по наиболее актуальным вопросам финансовой грамотности и финансовой культуры</t>
  </si>
  <si>
    <t>Ежегодно обеспечены организация и проведение не менее 3 обучающих вебинаров (семинаров) по наиболее актуальным вопросам финансовой грамотности, в том числе финансовой киберграмотности, и финансовой культуры для сотрудников органов исполнительной власти субъекта Российской Федерации, сотрудников органов местного самоуправления, сотрудников органов социальной защиты</t>
  </si>
  <si>
    <t>5</t>
  </si>
  <si>
    <t>Разработка в печатном виде (включая буклеты, брошюры, лифлеты, информационные карточки и т.д.) и цифровом виде (включая буклеты, брошюры, лифлеты, информационные карточки, видеоролики, подкасты, мультимедийные лонгриды, радиопередачи, телепередачи и т.д.) информационных и просветительских материалов по наиболее актуальным вопросам финансовой грамотности и финансовой культуры для различных целевых групп граждан</t>
  </si>
  <si>
    <t>Ежегодно обеспечена разработка не менее 10 материалов в печатном виде и не менее 10 материалов в цифровом виде по наиболее актуальным вопросам финансовой грамотности, в том числе финансовой киберграмотности, и финансовой культуры</t>
  </si>
  <si>
    <t>6</t>
  </si>
  <si>
    <t>Распространение в печатном
виде (включая буклеты, брошюры, лифлеты, информационные карточки и т.д.) и цифровом виде (включая буклеты, брошюры,
лифлеты, информационные карточки, видеоролики, подкасты, мультимедийные лонгриды, радиопередачи, телепередачи и т.д.) информационных и просветительских материалов по наиболее актуальным вопросам финансовой грамотности и финансовой культуры для различных целевых групп граждан</t>
  </si>
  <si>
    <t>Ежегодно организовано информирование и просвещение различных целевых групп граждан (включая граждан, проживающих в отдаленных, малонаселенных и труднодоступных населенных пунктах) посредством распространения
соответствующих материалов через образовательные организации, учреждения физической культуры и спорта, молодежной политики, культуры, здравоохранения, региональный центр финансовой грамотности, территориальное учреждение Банка России, территориальные отделы Роспотребнадзора, территориальные отделения Социального фонда России, межрайонные ИФНС России, отделения Почты России, многофункциональные центры по оказанию государственных и муниципальных услуг, центры
«Мой бизнес», социальные службы, библиотеки, финансовые организации, региональные средства массовой информации (включая печатные и электронные издания, радиоканалы, телеканалы), автотранспортных пассажирских и железнодорожных пассажирских перевозчиков, а также через иные коммуникационные каналы по наиболее актуальным вопросам финансовой
грамотности, в том числе финансовой киберграмотности, и финансовой культуры</t>
  </si>
  <si>
    <t>7</t>
  </si>
  <si>
    <t>Распространение социальной рекламы по наиболее актуальным вопросам
финансовой грамотности и финансовой культуры в различных форматах</t>
  </si>
  <si>
    <t>Ежегодно обеспечено распространение не менее 2 соответствующих материалов социальной рекламы через различные коммуникационные каналы (включая наружную рекламу, рекламу на транспортной инфраструктуре, рекламу на квитанциях за
жилищно-коммунальные и иные услуги, рекламу в региональных средствах массовой
информации (печатные и электронные издания, радиоканалы, телеканалы) и т.д.)</t>
  </si>
  <si>
    <t>8</t>
  </si>
  <si>
    <t>Поддержка и развитие региональных
информационных ресурсов, способствующих повышению финансовой грамотности, включая аккаунты в социальных сетях по тематике финансовой грамотности</t>
  </si>
  <si>
    <t>Ежегодно обеспечены поддержка и развитие соответствующих региональных информационных ресурсов, включая аккаунты в социальных сетях по тематике финансовой грамотности, в том числе посредством создания новых и актуализации действующих тематических разделов, размещения новых и актуализации действующих тематических материалов, осуществления взаимодействия с гражданами через форму обратной связи</t>
  </si>
  <si>
    <t>9</t>
  </si>
  <si>
    <t>Организация и проведение разъяснительной работы с представителями региональных средств массовой информации по освещению тематики повышения финансовой грамотности и формирования финансовой культуры</t>
  </si>
  <si>
    <t>Ежегодно обеспечены:
- информирование представителей региональных средств массовой информации о проведении информационно- просветительских мероприятий, направленных на повышение финансовой грамотности, в том числе финансовой киберграмотности, и формирование финансовой культуры различных целевых групп граждан;
- проведение вебинаров (семинаров) по наиболее актуальным вопросам финансовой грамотности, в том числе финансовой киберграмотности, и финансовой культуры для представителей региональных средств массовой информации;
- организация и проведение конкурса лучших публикаций в региональных средствах массовой информации по наиболее актуальным вопросам финансовой
грамотности, в том числе финансовой киберграмотности, и финансовой культуры</t>
  </si>
  <si>
    <t>10</t>
  </si>
  <si>
    <r>
      <t>Организация и проведение информационно-
просветительских мероприятий, направленных на повышение финансовой грамотности и формирование финансовой культуры для…(</t>
    </r>
    <r>
      <rPr>
        <i/>
        <sz val="14"/>
        <rFont val="Times New Roman"/>
        <family val="1"/>
        <charset val="204"/>
      </rPr>
      <t>целевая группа граждан</t>
    </r>
    <r>
      <rPr>
        <sz val="14"/>
        <rFont val="Times New Roman"/>
        <family val="1"/>
        <charset val="204"/>
      </rPr>
      <t>)</t>
    </r>
  </si>
  <si>
    <t>Ежегодно обеспечено проведение не менее 10 соответствующих мероприятий.
Ежегодно обеспечено информирование различных целевых групп граждан о возможности участия в соответствующих федеральных информационно- просветительских мероприятиях, направленных на повышение финансовой грамотности, в том числе финансовой киберграмотности, и формирование
финансовой культуры</t>
  </si>
  <si>
    <t>11</t>
  </si>
  <si>
    <t>Организация и проведение информационно- просветительских мероприятий на региональном уровне, направленных на
популяризацию порталов «Финансовая культура»
и «Мои финансы», способствующих повышению финансовой грамотности и формированию финансовой культуры граждан</t>
  </si>
  <si>
    <t>Ежегодно обеспечено информирование различных целевых групп граждан о возможности использования порталов
«Финансовая культура» и «Мои финансы»</t>
  </si>
  <si>
    <t>12</t>
  </si>
  <si>
    <t>Поддержка и проведение для обучающихся образовательных организаций всех уровней образования, осуществляющих деятельность на территории субъекта Российской Федерации, региональных олимпиад, чемпионатов, конкурсов и/или иных мероприятий в сфере повышения финансовой грамотности и формирования финансовой культуры</t>
  </si>
  <si>
    <t>Ежегодно обеспечены поддержка и проведение для обучающихся соответствующих образовательных организаций, осуществляющих деятельность на территории субъекта Российской Федерации, региональных олимпиад, чемпионатов, конкурсов и/или иных мероприятий в сфере повышения финансовой грамотности, в том числе финансовой киберграмотности, и формирования финансовой культуры.
Ежегодно обеспечено информирование соответствующих образовательных организаций, осуществляющих деятельность на территории субъекта Российской Федерации, о возможности участия обучающихся соответствующих образовательных организаций в федеральных олимпиадах, чемпионатах, конкурсах и иных мероприятиях в сфере повышения финансовой грамотности, в том числе
финансовой киберграмотности, и формирования финансовой культуры</t>
  </si>
  <si>
    <t>13</t>
  </si>
  <si>
    <t>Содействие повышению доли обучающихся общеобразовательных
организаций и профессиональных образовательных организаций, осуществляющих деятельность на территории субъекта Российской Федерации, которые охвачены образовательными программами, содержащими элементы финансовой грамотности</t>
  </si>
  <si>
    <t>Ежегодно обеспечено содействие повышению доли обучающихся общеобразовательных организаций и профессиональных образовательных организаций, осуществляющих деятельность на территории субъекта Российской Федерации, которые охвачены образовательными программами, содержащими элементы финансовой грамотности, в том числе финансовой киберграмотности</t>
  </si>
  <si>
    <t>14</t>
  </si>
  <si>
    <t>Выявление лучших педагогических практик при обучении финансовой грамотности и формировании финансовой культуры в рамках проведения региональных конкурсов и/или иных мероприятий для педагогических работников образовательных организаций, осуществляющих деятельность на территории субъекта Российской Федерации</t>
  </si>
  <si>
    <t>Ежегодно обеспечено проведение региональных конкурсов и/или иных мероприятий для педагогических работников образовательных организаций, осуществляющих деятельность на территории субъекта Российской Федерации, в целях выявления лучших педагогических практик при обучении финансовой грамотности, в том числе финансовой киберграмотности, и формировании финансовой культуры.
Ежегодно обеспечено информирование образовательных организаций, осуществляющих деятельность на территории субъекта Российской Федерации, о возможности участия педагогических работников соответствующих образовательных организаций в соответствующих федеральных конкурсах и иных мероприятиях, направленных на выявление лучших педагогических практик при обучении финансовой грамотности, в том числе финансовой киберграмотности, и формировании
финансовой культуры</t>
  </si>
  <si>
    <t>15</t>
  </si>
  <si>
    <t>Содействие развитию добровольческой
(волонтерской) деятельности в области финансового просвещения</t>
  </si>
  <si>
    <t>Ежегодно совместно с заинтересованными организациями, осуществляющими деятельность на территории субъекта Российской Федерации, обеспечены организация и проведение соответствующих мероприятий, направленных на развитие добровольческой (волонтерской) деятельности в области финансового просвещения, в том числе финансовой киберграмотности</t>
  </si>
  <si>
    <t>16</t>
  </si>
  <si>
    <t>Внедрение и реализация практик инициативного бюджетирования и/или иных практик вовлечения граждан в процессы управления, основанные на интернет- решениях</t>
  </si>
  <si>
    <t>Ежегодно обеспечена реализация практик инициативного бюджетирования и/или иных практик вовлечения граждан в процессы управления, основанные на интернет- решениях, в целях обеспечения вовлечения граждан в процесс формирования, обсуждения, принятия и реализации
решений, в том числе в бюджетной сфере</t>
  </si>
  <si>
    <t>17</t>
  </si>
  <si>
    <t>…..</t>
  </si>
  <si>
    <t>18</t>
  </si>
  <si>
    <t>19</t>
  </si>
  <si>
    <t>20</t>
  </si>
  <si>
    <t>Данную форму необходимо заполнить и направить в министерство финансов Иркутской области не позднее 15 августа 2024 года</t>
  </si>
  <si>
    <t>Столбцы 5, 9 заполняются путем выбора значений из выпадающего списка</t>
  </si>
  <si>
    <t>При заполнении столбца 2 возможно использовать рекомендуемый план мероприятий (сохранен на листе "мероприятия")</t>
  </si>
  <si>
    <t>Форма</t>
  </si>
  <si>
    <t>Пример заполнения формы расположен на листе "пример"</t>
  </si>
  <si>
    <t>При наличии вопросов по заполнению или предложений по доработке данной формы обращаться по телефону 8 (3952) 25-60-90</t>
  </si>
  <si>
    <t xml:space="preserve">ПЛАН МЕРОПРИЯТИЙ
реализации государственной региональной программы Иркутской области
"Повышение финансовой грамотности и 
формирование финансовой культуры населения
Иркутской области на 2025 - 2030 годы"
на 20___ год
</t>
  </si>
  <si>
    <t>Наименование мероприятия</t>
  </si>
  <si>
    <t>в том числе по целевым группам населения</t>
  </si>
  <si>
    <t>Конечный ожидаемый результат мероприятия &lt;*&gt;</t>
  </si>
  <si>
    <t>Значение результата</t>
  </si>
  <si>
    <t>группы населения</t>
  </si>
  <si>
    <t>отдельные категории населения</t>
  </si>
  <si>
    <t>2025 год</t>
  </si>
  <si>
    <t>2026 год</t>
  </si>
  <si>
    <t>2027 год</t>
  </si>
  <si>
    <t>…</t>
  </si>
  <si>
    <t>Задача 2. Развитие правовой базы, обеспечивающей эффективную реализацию Программы</t>
  </si>
  <si>
    <t>Организация и проведение курсов повышения квалификации &lt;*&gt; для педагогических работников всех уровней образования (преподающих элементы финансовой грамотности в рамках образовательных программ) по программам в области преподавания основ финансовой грамотности, в том числе:
воспитателей дошкольных образовательных организаций;
учителей начальных классов школ;
учителей-предметников (истории, обществознания, экономики, математики, информатики, географии, технологии, основ безопасности жизнедеятельности);
преподавателей профессиональных образовательных организаций;
преподавателей вузов;
педагогических работников организаций дополнительного образования;
воспитателей организаций для детей-сирот.
--------------------------------
&lt;*&gt; Обучение в государственных вузах, подведомственных органу исполнительной власти субъекта Российской Федерации, осуществляющему государственное управление (включая региональный институт развития образования) и в федеральных методических центрах повышения финансовой грамотности</t>
  </si>
  <si>
    <t xml:space="preserve">Министерство образования Иркутской области
</t>
  </si>
  <si>
    <t>Процент общеобразовательных организаций, педагогические работники которых прошли обучение по программам повышения квалификации, содержащим элементы финансовой грамотности</t>
  </si>
  <si>
    <t xml:space="preserve">Процент профессиональных образовательных организаций Иркутской области, педагогические работники которых прошли обучение по программам повышения квалификации, содержащим элементы финансовой грамотности </t>
  </si>
  <si>
    <t>Процент преподавателей профессиональных образовательных организаций Иркутской области, преподающих элементы финансовой грамотности в рамках образовательных программ среднего профессионального образования, которые прошли обучение по программам повышения квалификации, содержащим элементы финансовой грамотности</t>
  </si>
  <si>
    <t>Процент дошкольных образовательных организаций, воспитатели которых прошли обучение по программам повышения квалификации, содержащим элементы финансовой грамотности</t>
  </si>
  <si>
    <t>Доля воспитателей дошкольных образовательных организаций, которые прошли обучение по программам повышения квалификации, содержащим элементы финансовой грамотности</t>
  </si>
  <si>
    <t xml:space="preserve">Доля педагогических работников организаций дополнительного образования, преподающих элементы финансовой грамотности, которые прошли обучение по программам повышения квалификации, содержащим элементы финансовой грамотности </t>
  </si>
  <si>
    <t>Доля преподавателей организаций высшего профессионального образования Иркутской области, преподающих элементы финансовой грамотности, которые прошли обучение по программам повышения квалификации, содержащим элементы финансовой грамотности</t>
  </si>
  <si>
    <t>Доля воспитателей организаций для детей-сирот, которые прошли обучение по программам повышения квалификации, содержащим элементы финансовой грамотности</t>
  </si>
  <si>
    <t>Процент учителей общеобразовательных организаций, преподающих элементы финансовой грамотности в рамках образовательных программ начального общего образования, образовательных программ основного общего образования, образовательных программ среднего общего образования, которые прошли обучение по программам повышения квалификации, содержащим элементы финансовой грамотности</t>
  </si>
  <si>
    <t>Проведение лекции</t>
  </si>
  <si>
    <t>Министерство….</t>
  </si>
  <si>
    <t>Кол-во мероприятий</t>
  </si>
  <si>
    <t>Отват аудитории</t>
  </si>
  <si>
    <t>Задача 4. Обеспечение информационно-просветительской и образовательной деятельности, развитие механизмов информирования населения по актуальным вопросам финансовой грамотности</t>
  </si>
  <si>
    <t>6.3.</t>
  </si>
  <si>
    <t>Исполнитель:__________ (ФИО, должность, тел.)</t>
  </si>
  <si>
    <t>категория</t>
  </si>
  <si>
    <t>Повышение квалификации педагогических работников и преподавателей образовательных организаций по образовательным программам, включающим элементы финансовой грамотности, в том числе информационная кампания о прохождении повышения квалификации и обеспечение организационного сопровождения</t>
  </si>
  <si>
    <t>Министерство образования Иркутской области,  ОМСУ ИО</t>
  </si>
  <si>
    <t>Организация и проведение информационно-разъяснительных и обучающих мероприятий для различных категорий граждан, в том числе в рамках общероссийских мероприятий по финансовой грамотности (уроков, курсов, встреч, мастер-классов и т.д.)</t>
  </si>
  <si>
    <t>Оказание информационной и консультационной поддержки различным целевым группам населения, организация взаимодействия с "Уголками финансовой грамотности",  расположенными на территориях муниципальных образований Иркутской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</si>
</sst>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29" x14ac:knownFonts="1">
    <font>
      <sz val="11"/>
      <color theme="1"/>
      <name val="Calibri"/>
      <scheme val="minor"/>
    </font>
    <font>
      <sz val="10"/>
      <name val="Times New Roman"/>
      <family val="1"/>
      <charset val="204"/>
    </font>
    <font>
      <sz val="10"/>
      <color theme="1"/>
      <name val="Times New Roman"/>
      <family val="1"/>
      <charset val="204"/>
    </font>
    <font>
      <sz val="9"/>
      <color theme="1"/>
      <name val="Times New Roman"/>
      <family val="1"/>
      <charset val="204"/>
    </font>
    <font>
      <sz val="8"/>
      <color theme="1"/>
      <name val="Times New Roman"/>
      <family val="1"/>
      <charset val="204"/>
    </font>
    <font>
      <sz val="8"/>
      <color theme="4" tint="-0.249977111117893"/>
      <name val="Times New Roman"/>
      <family val="1"/>
      <charset val="204"/>
    </font>
    <font>
      <b/>
      <sz val="10"/>
      <color theme="1"/>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b/>
      <sz val="9"/>
      <color theme="1"/>
      <name val="Times New Roman"/>
      <family val="1"/>
      <charset val="204"/>
    </font>
    <font>
      <b/>
      <sz val="8"/>
      <color theme="1"/>
      <name val="Times New Roman"/>
      <family val="1"/>
      <charset val="204"/>
    </font>
    <font>
      <b/>
      <sz val="6"/>
      <color theme="1"/>
      <name val="Times New Roman"/>
      <family val="1"/>
      <charset val="204"/>
    </font>
    <font>
      <b/>
      <sz val="9"/>
      <name val="Times New Roman"/>
      <family val="1"/>
      <charset val="204"/>
    </font>
    <font>
      <sz val="10"/>
      <color theme="8"/>
      <name val="Times New Roman"/>
      <family val="1"/>
      <charset val="204"/>
    </font>
    <font>
      <sz val="9"/>
      <color theme="8"/>
      <name val="Times New Roman"/>
      <family val="1"/>
      <charset val="204"/>
    </font>
    <font>
      <sz val="10"/>
      <color theme="4" tint="-0.249977111117893"/>
      <name val="Times New Roman"/>
      <family val="1"/>
      <charset val="204"/>
    </font>
    <font>
      <b/>
      <sz val="10"/>
      <name val="Times New Roman"/>
      <family val="1"/>
      <charset val="204"/>
    </font>
    <font>
      <sz val="8"/>
      <name val="Times New Roman"/>
      <family val="1"/>
      <charset val="204"/>
    </font>
    <font>
      <sz val="12"/>
      <color theme="0"/>
      <name val="Times New Roman"/>
      <family val="1"/>
      <charset val="204"/>
    </font>
    <font>
      <sz val="12"/>
      <name val="Times New Roman"/>
      <family val="1"/>
      <charset val="204"/>
    </font>
    <font>
      <sz val="10"/>
      <color theme="0"/>
      <name val="Times New Roman"/>
      <family val="1"/>
      <charset val="204"/>
    </font>
    <font>
      <sz val="10"/>
      <color indexed="2"/>
      <name val="Times New Roman"/>
      <family val="1"/>
      <charset val="204"/>
    </font>
    <font>
      <sz val="9"/>
      <color indexed="2"/>
      <name val="Times New Roman"/>
      <family val="1"/>
      <charset val="204"/>
    </font>
    <font>
      <b/>
      <sz val="11"/>
      <color theme="1"/>
      <name val="Calibri"/>
      <family val="2"/>
      <charset val="204"/>
      <scheme val="minor"/>
    </font>
    <font>
      <sz val="12"/>
      <color theme="1"/>
      <name val="Calibri"/>
      <family val="2"/>
      <charset val="204"/>
      <scheme val="minor"/>
    </font>
    <font>
      <sz val="14"/>
      <name val="Times New Roman"/>
      <family val="1"/>
      <charset val="204"/>
    </font>
    <font>
      <b/>
      <sz val="14"/>
      <name val="Times New Roman"/>
      <family val="1"/>
      <charset val="204"/>
    </font>
    <font>
      <i/>
      <sz val="14"/>
      <name val="Times New Roman"/>
      <family val="1"/>
      <charset val="204"/>
    </font>
  </fonts>
  <fills count="12">
    <fill>
      <patternFill patternType="none"/>
    </fill>
    <fill>
      <patternFill patternType="gray125"/>
    </fill>
    <fill>
      <patternFill patternType="solid">
        <fgColor theme="0"/>
        <bgColor theme="0"/>
      </patternFill>
    </fill>
    <fill>
      <patternFill patternType="solid">
        <fgColor theme="0" tint="-0.14999847407452621"/>
        <bgColor theme="0" tint="-0.14999847407452621"/>
      </patternFill>
    </fill>
    <fill>
      <patternFill patternType="solid">
        <fgColor theme="4" tint="0.79998168889431442"/>
        <bgColor theme="4" tint="0.79998168889431442"/>
      </patternFill>
    </fill>
    <fill>
      <patternFill patternType="solid">
        <fgColor rgb="FFEADCF4"/>
        <bgColor rgb="FFEADCF4"/>
      </patternFill>
    </fill>
    <fill>
      <patternFill patternType="solid">
        <fgColor theme="9" tint="0.79998168889431442"/>
        <bgColor theme="9" tint="0.79998168889431442"/>
      </patternFill>
    </fill>
    <fill>
      <patternFill patternType="solid">
        <fgColor theme="7" tint="0.79998168889431442"/>
        <bgColor theme="7" tint="0.79998168889431442"/>
      </patternFill>
    </fill>
    <fill>
      <patternFill patternType="solid">
        <fgColor rgb="FFDDEBF7"/>
        <bgColor rgb="FFDDEBF7"/>
      </patternFill>
    </fill>
    <fill>
      <patternFill patternType="solid">
        <fgColor theme="9" tint="0.59999389629810485"/>
        <bgColor theme="9" tint="0.59999389629810485"/>
      </patternFill>
    </fill>
    <fill>
      <patternFill patternType="solid">
        <fgColor theme="7" tint="0.59999389629810485"/>
        <bgColor theme="7" tint="0.59999389629810485"/>
      </patternFill>
    </fill>
    <fill>
      <patternFill patternType="solid">
        <fgColor theme="6" tint="0.79998168889431442"/>
        <bgColor theme="6" tint="0.79998168889431442"/>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s>
  <cellStyleXfs count="2">
    <xf numFmtId="0" fontId="0" fillId="0" borderId="0"/>
    <xf numFmtId="0" fontId="1" fillId="0" borderId="0"/>
  </cellStyleXfs>
  <cellXfs count="475">
    <xf numFmtId="0" fontId="0" fillId="0" borderId="0" xfId="0"/>
    <xf numFmtId="0" fontId="2" fillId="0" borderId="0" xfId="0" applyFont="1"/>
    <xf numFmtId="0" fontId="2" fillId="2" borderId="0" xfId="0" applyFont="1" applyFill="1"/>
    <xf numFmtId="0" fontId="2" fillId="0" borderId="0" xfId="0" applyFont="1" applyAlignment="1">
      <alignment wrapText="1"/>
    </xf>
    <xf numFmtId="0" fontId="3" fillId="0" borderId="0" xfId="0" applyFont="1"/>
    <xf numFmtId="0" fontId="2" fillId="2" borderId="0" xfId="0" applyFont="1" applyFill="1" applyAlignment="1">
      <alignment wrapText="1"/>
    </xf>
    <xf numFmtId="1" fontId="5" fillId="2" borderId="0" xfId="0" applyNumberFormat="1" applyFont="1" applyFill="1"/>
    <xf numFmtId="0" fontId="6" fillId="0" borderId="0" xfId="0" applyFont="1" applyAlignment="1">
      <alignment wrapText="1"/>
    </xf>
    <xf numFmtId="0" fontId="2" fillId="2" borderId="0" xfId="0" applyFont="1" applyFill="1" applyAlignment="1">
      <alignment horizontal="right" wrapText="1"/>
    </xf>
    <xf numFmtId="0" fontId="6" fillId="0" borderId="0" xfId="0" applyFont="1"/>
    <xf numFmtId="0" fontId="7" fillId="0" borderId="0" xfId="0" applyFont="1"/>
    <xf numFmtId="0" fontId="8" fillId="0" borderId="0" xfId="0" applyFont="1" applyAlignment="1">
      <alignment wrapText="1"/>
    </xf>
    <xf numFmtId="0" fontId="8" fillId="0" borderId="0" xfId="0" applyFont="1" applyAlignment="1">
      <alignment horizontal="center" wrapText="1"/>
    </xf>
    <xf numFmtId="0" fontId="9" fillId="2" borderId="0" xfId="0" applyFont="1" applyFill="1"/>
    <xf numFmtId="0" fontId="10" fillId="0" borderId="0" xfId="0" applyFont="1"/>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164" fontId="10" fillId="2" borderId="1" xfId="0" applyNumberFormat="1" applyFont="1" applyFill="1" applyBorder="1" applyAlignment="1">
      <alignment textRotation="90" shrinkToFit="1"/>
    </xf>
    <xf numFmtId="0" fontId="13" fillId="2" borderId="1" xfId="0" applyFont="1" applyFill="1" applyBorder="1" applyAlignment="1">
      <alignment textRotation="90"/>
    </xf>
    <xf numFmtId="0" fontId="6" fillId="0" borderId="1" xfId="0" applyFont="1" applyBorder="1"/>
    <xf numFmtId="0" fontId="9" fillId="3" borderId="4" xfId="0" applyFont="1" applyFill="1" applyBorder="1" applyAlignment="1">
      <alignment wrapText="1"/>
    </xf>
    <xf numFmtId="0" fontId="6" fillId="3" borderId="5" xfId="0" applyFont="1" applyFill="1" applyBorder="1" applyAlignment="1">
      <alignment wrapText="1"/>
    </xf>
    <xf numFmtId="0" fontId="9" fillId="3" borderId="5" xfId="0" applyFont="1" applyFill="1" applyBorder="1" applyAlignment="1">
      <alignment wrapText="1"/>
    </xf>
    <xf numFmtId="0" fontId="9" fillId="3" borderId="6" xfId="0" applyFont="1" applyFill="1" applyBorder="1" applyAlignment="1">
      <alignment wrapText="1"/>
    </xf>
    <xf numFmtId="16" fontId="2" fillId="2" borderId="3" xfId="0" applyNumberFormat="1" applyFont="1" applyFill="1" applyBorder="1" applyAlignment="1">
      <alignment horizontal="center" vertical="center" wrapText="1"/>
    </xf>
    <xf numFmtId="0" fontId="2" fillId="4" borderId="3" xfId="0" applyFont="1" applyFill="1" applyBorder="1" applyAlignment="1">
      <alignment wrapText="1"/>
    </xf>
    <xf numFmtId="0" fontId="2" fillId="0" borderId="3" xfId="0" applyFont="1" applyBorder="1" applyAlignment="1">
      <alignment horizontal="left" vertical="top" wrapText="1"/>
    </xf>
    <xf numFmtId="0" fontId="2" fillId="0" borderId="3" xfId="0" applyFont="1" applyBorder="1" applyAlignment="1">
      <alignment horizontal="left" wrapText="1"/>
    </xf>
    <xf numFmtId="0" fontId="2" fillId="0" borderId="1" xfId="0" applyFont="1" applyBorder="1" applyAlignment="1">
      <alignment vertical="top" wrapText="1"/>
    </xf>
    <xf numFmtId="0" fontId="2" fillId="0" borderId="1" xfId="0" applyFont="1" applyBorder="1" applyAlignment="1">
      <alignment horizontal="center" vertical="center"/>
    </xf>
    <xf numFmtId="0" fontId="14" fillId="0" borderId="1" xfId="0" applyFont="1" applyBorder="1"/>
    <xf numFmtId="0" fontId="2" fillId="0" borderId="1" xfId="0" applyFont="1" applyBorder="1" applyAlignment="1">
      <alignment horizontal="center"/>
    </xf>
    <xf numFmtId="0" fontId="2" fillId="0" borderId="1" xfId="0" applyFont="1" applyBorder="1"/>
    <xf numFmtId="0" fontId="3" fillId="0" borderId="1" xfId="0" applyFont="1" applyBorder="1"/>
    <xf numFmtId="0" fontId="2" fillId="2" borderId="3" xfId="0" applyFont="1" applyFill="1" applyBorder="1" applyAlignment="1">
      <alignment horizontal="center" wrapText="1"/>
    </xf>
    <xf numFmtId="0" fontId="2" fillId="2" borderId="7" xfId="0" applyFont="1" applyFill="1" applyBorder="1" applyAlignment="1">
      <alignment horizontal="center" wrapText="1"/>
    </xf>
    <xf numFmtId="0" fontId="2" fillId="4" borderId="7" xfId="0" applyFont="1" applyFill="1" applyBorder="1" applyAlignment="1">
      <alignment wrapText="1"/>
    </xf>
    <xf numFmtId="0" fontId="2" fillId="0" borderId="7" xfId="0" applyFont="1" applyBorder="1" applyAlignment="1">
      <alignment horizontal="left" wrapText="1"/>
    </xf>
    <xf numFmtId="0" fontId="2" fillId="2" borderId="8" xfId="0" applyFont="1" applyFill="1" applyBorder="1" applyAlignment="1">
      <alignment horizontal="center" wrapText="1"/>
    </xf>
    <xf numFmtId="0" fontId="2" fillId="4" borderId="8" xfId="0" applyFont="1" applyFill="1" applyBorder="1" applyAlignment="1">
      <alignment horizontal="left" vertical="top" wrapText="1"/>
    </xf>
    <xf numFmtId="0" fontId="2" fillId="0" borderId="8" xfId="0" applyFont="1" applyBorder="1" applyAlignment="1">
      <alignment horizontal="left" wrapText="1"/>
    </xf>
    <xf numFmtId="0" fontId="2" fillId="4" borderId="9" xfId="0" applyFont="1" applyFill="1" applyBorder="1" applyAlignment="1">
      <alignment horizontal="left" vertical="top" wrapText="1"/>
    </xf>
    <xf numFmtId="0" fontId="2" fillId="0" borderId="3" xfId="0" applyFont="1" applyBorder="1" applyAlignment="1">
      <alignment wrapText="1"/>
    </xf>
    <xf numFmtId="0" fontId="2" fillId="0" borderId="7" xfId="0" applyFont="1" applyBorder="1"/>
    <xf numFmtId="0" fontId="2" fillId="0" borderId="1" xfId="0" applyFont="1" applyBorder="1" applyAlignment="1">
      <alignment vertical="top"/>
    </xf>
    <xf numFmtId="0" fontId="2" fillId="5" borderId="8" xfId="0" applyFont="1" applyFill="1" applyBorder="1" applyAlignment="1">
      <alignment horizontal="left" vertical="center" wrapText="1"/>
    </xf>
    <xf numFmtId="0" fontId="2" fillId="0" borderId="3" xfId="0" applyFont="1" applyBorder="1" applyAlignment="1">
      <alignment horizontal="center" vertical="center" wrapText="1"/>
    </xf>
    <xf numFmtId="0" fontId="2" fillId="5" borderId="3" xfId="0" applyFont="1" applyFill="1" applyBorder="1" applyAlignment="1">
      <alignment wrapText="1"/>
    </xf>
    <xf numFmtId="0" fontId="2" fillId="0" borderId="1" xfId="0" applyFont="1" applyBorder="1" applyAlignment="1">
      <alignment horizontal="left" wrapText="1"/>
    </xf>
    <xf numFmtId="0" fontId="2" fillId="0" borderId="7" xfId="0" applyFont="1" applyBorder="1" applyAlignment="1">
      <alignment horizontal="center" vertical="center" wrapText="1"/>
    </xf>
    <xf numFmtId="0" fontId="2" fillId="5" borderId="7" xfId="0" applyFont="1" applyFill="1" applyBorder="1" applyAlignment="1">
      <alignment wrapText="1"/>
    </xf>
    <xf numFmtId="0" fontId="2" fillId="0" borderId="8" xfId="0" applyFont="1" applyBorder="1" applyAlignment="1">
      <alignment horizontal="center" vertical="center" wrapText="1"/>
    </xf>
    <xf numFmtId="0" fontId="2" fillId="5" borderId="8" xfId="0" applyFont="1" applyFill="1" applyBorder="1" applyAlignment="1">
      <alignment wrapText="1"/>
    </xf>
    <xf numFmtId="0" fontId="2" fillId="0" borderId="8" xfId="0" applyFont="1" applyBorder="1" applyAlignment="1">
      <alignment wrapText="1"/>
    </xf>
    <xf numFmtId="0" fontId="2" fillId="0" borderId="6" xfId="0" applyFont="1" applyBorder="1" applyAlignment="1">
      <alignment horizontal="left" wrapText="1"/>
    </xf>
    <xf numFmtId="0" fontId="2" fillId="0" borderId="7" xfId="0" applyFont="1" applyBorder="1" applyAlignment="1">
      <alignment wrapText="1"/>
    </xf>
    <xf numFmtId="0" fontId="2" fillId="0" borderId="1" xfId="0" applyFont="1" applyBorder="1" applyAlignment="1">
      <alignment horizontal="center" vertical="center" wrapText="1"/>
    </xf>
    <xf numFmtId="0" fontId="2" fillId="5" borderId="1" xfId="0" applyFont="1" applyFill="1" applyBorder="1" applyAlignment="1">
      <alignment wrapText="1"/>
    </xf>
    <xf numFmtId="0" fontId="2" fillId="0" borderId="1" xfId="0" applyFont="1" applyBorder="1" applyAlignment="1">
      <alignment wrapText="1"/>
    </xf>
    <xf numFmtId="0" fontId="15" fillId="0" borderId="1" xfId="0" applyFont="1" applyBorder="1"/>
    <xf numFmtId="0" fontId="2" fillId="5" borderId="3" xfId="0" applyFont="1" applyFill="1" applyBorder="1" applyAlignment="1">
      <alignment vertical="center" wrapText="1"/>
    </xf>
    <xf numFmtId="0" fontId="2" fillId="0" borderId="3" xfId="0" applyFont="1" applyBorder="1" applyAlignment="1">
      <alignment horizontal="center"/>
    </xf>
    <xf numFmtId="0" fontId="14" fillId="0" borderId="3" xfId="0" applyFont="1" applyBorder="1"/>
    <xf numFmtId="14" fontId="2" fillId="0" borderId="3" xfId="0" applyNumberFormat="1" applyFont="1" applyBorder="1" applyAlignment="1">
      <alignment horizontal="center" vertical="center" wrapText="1"/>
    </xf>
    <xf numFmtId="0" fontId="2" fillId="6" borderId="3" xfId="0" applyFont="1" applyFill="1" applyBorder="1" applyAlignment="1">
      <alignment wrapText="1"/>
    </xf>
    <xf numFmtId="0" fontId="2" fillId="6" borderId="1" xfId="0" applyFont="1" applyFill="1" applyBorder="1" applyAlignment="1">
      <alignment wrapText="1"/>
    </xf>
    <xf numFmtId="0" fontId="2" fillId="0" borderId="3" xfId="0" applyFont="1" applyBorder="1"/>
    <xf numFmtId="14" fontId="2" fillId="0" borderId="7" xfId="0" applyNumberFormat="1" applyFont="1" applyBorder="1" applyAlignment="1">
      <alignment horizontal="center" vertical="center" wrapText="1"/>
    </xf>
    <xf numFmtId="0" fontId="2" fillId="6" borderId="7" xfId="0" applyFont="1" applyFill="1" applyBorder="1" applyAlignment="1">
      <alignment wrapText="1"/>
    </xf>
    <xf numFmtId="0" fontId="2" fillId="2" borderId="7" xfId="0" applyFont="1" applyFill="1" applyBorder="1" applyAlignment="1">
      <alignment wrapText="1"/>
    </xf>
    <xf numFmtId="17" fontId="2" fillId="2" borderId="3" xfId="0" applyNumberFormat="1" applyFont="1" applyFill="1" applyBorder="1" applyAlignment="1">
      <alignment horizontal="center" wrapText="1"/>
    </xf>
    <xf numFmtId="0" fontId="2" fillId="6" borderId="7" xfId="0" applyFont="1" applyFill="1" applyBorder="1"/>
    <xf numFmtId="0" fontId="9" fillId="0" borderId="1" xfId="0" applyFont="1" applyBorder="1"/>
    <xf numFmtId="0" fontId="2" fillId="6" borderId="0" xfId="0" applyFont="1" applyFill="1" applyAlignment="1">
      <alignment wrapText="1"/>
    </xf>
    <xf numFmtId="0" fontId="2" fillId="2" borderId="8" xfId="0" applyFont="1" applyFill="1" applyBorder="1" applyAlignment="1">
      <alignment wrapText="1"/>
    </xf>
    <xf numFmtId="0" fontId="2" fillId="0" borderId="3" xfId="0" applyFont="1" applyBorder="1" applyAlignment="1">
      <alignment vertical="center" wrapText="1"/>
    </xf>
    <xf numFmtId="0" fontId="2" fillId="7" borderId="3" xfId="0" applyFont="1" applyFill="1" applyBorder="1" applyAlignment="1">
      <alignment wrapText="1"/>
    </xf>
    <xf numFmtId="0" fontId="2" fillId="7" borderId="8" xfId="0" applyFont="1" applyFill="1" applyBorder="1" applyAlignment="1">
      <alignment wrapText="1"/>
    </xf>
    <xf numFmtId="0" fontId="2" fillId="0" borderId="3" xfId="0" applyFont="1" applyBorder="1" applyAlignment="1">
      <alignment horizontal="left" vertical="center" wrapText="1"/>
    </xf>
    <xf numFmtId="0" fontId="2" fillId="0" borderId="6" xfId="0" applyFont="1" applyBorder="1"/>
    <xf numFmtId="0" fontId="9" fillId="0" borderId="0" xfId="0" applyFont="1"/>
    <xf numFmtId="0" fontId="9" fillId="4" borderId="10" xfId="0" applyFont="1" applyFill="1" applyBorder="1" applyAlignment="1">
      <alignment wrapText="1"/>
    </xf>
    <xf numFmtId="0" fontId="8" fillId="4" borderId="11" xfId="0" applyFont="1" applyFill="1" applyBorder="1" applyAlignment="1">
      <alignment wrapText="1"/>
    </xf>
    <xf numFmtId="0" fontId="9" fillId="4" borderId="11" xfId="0" applyFont="1" applyFill="1" applyBorder="1" applyAlignment="1">
      <alignment wrapText="1"/>
    </xf>
    <xf numFmtId="0" fontId="9" fillId="4" borderId="12" xfId="0" applyFont="1" applyFill="1" applyBorder="1" applyAlignment="1">
      <alignment wrapText="1"/>
    </xf>
    <xf numFmtId="0" fontId="9" fillId="4" borderId="6" xfId="0" applyFont="1" applyFill="1" applyBorder="1" applyAlignment="1">
      <alignment wrapText="1"/>
    </xf>
    <xf numFmtId="16" fontId="2" fillId="2" borderId="1"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2" borderId="3" xfId="0" applyFont="1" applyFill="1" applyBorder="1" applyAlignment="1">
      <alignment horizontal="left" wrapText="1"/>
    </xf>
    <xf numFmtId="0" fontId="2" fillId="0" borderId="3" xfId="0" applyFont="1" applyBorder="1" applyAlignment="1">
      <alignment horizontal="center" wrapText="1"/>
    </xf>
    <xf numFmtId="0" fontId="2" fillId="2" borderId="1" xfId="0" applyFont="1" applyFill="1" applyBorder="1" applyAlignment="1">
      <alignment horizontal="left" wrapText="1"/>
    </xf>
    <xf numFmtId="0" fontId="2" fillId="0" borderId="6" xfId="0" applyFont="1" applyBorder="1" applyAlignment="1">
      <alignment horizontal="center"/>
    </xf>
    <xf numFmtId="0" fontId="14" fillId="2" borderId="1" xfId="0" applyFont="1" applyFill="1" applyBorder="1" applyAlignment="1">
      <alignment horizontal="right" wrapText="1"/>
    </xf>
    <xf numFmtId="0" fontId="2" fillId="4" borderId="3" xfId="0" applyFont="1" applyFill="1" applyBorder="1" applyAlignment="1">
      <alignment horizontal="left" wrapText="1"/>
    </xf>
    <xf numFmtId="0" fontId="2" fillId="2" borderId="3" xfId="0" applyFont="1" applyFill="1" applyBorder="1" applyAlignment="1">
      <alignment horizontal="left" vertical="center" wrapText="1"/>
    </xf>
    <xf numFmtId="0" fontId="2" fillId="2" borderId="13" xfId="0" applyFont="1" applyFill="1" applyBorder="1" applyAlignment="1">
      <alignment horizontal="center" wrapText="1"/>
    </xf>
    <xf numFmtId="0" fontId="2" fillId="2" borderId="6" xfId="0" applyFont="1" applyFill="1" applyBorder="1" applyAlignment="1">
      <alignment horizontal="left" wrapText="1"/>
    </xf>
    <xf numFmtId="0" fontId="2" fillId="2" borderId="14" xfId="0" applyFont="1" applyFill="1" applyBorder="1" applyAlignment="1">
      <alignment horizontal="center" wrapText="1"/>
    </xf>
    <xf numFmtId="0" fontId="2" fillId="4" borderId="8" xfId="0" applyFont="1" applyFill="1" applyBorder="1" applyAlignment="1">
      <alignment horizontal="left" wrapText="1"/>
    </xf>
    <xf numFmtId="0" fontId="2" fillId="2" borderId="8" xfId="0" applyFont="1" applyFill="1" applyBorder="1" applyAlignment="1">
      <alignment horizontal="left" wrapText="1"/>
    </xf>
    <xf numFmtId="0" fontId="2" fillId="2" borderId="10" xfId="0" applyFont="1" applyFill="1" applyBorder="1" applyAlignment="1">
      <alignment horizontal="center" wrapText="1"/>
    </xf>
    <xf numFmtId="0" fontId="2" fillId="4" borderId="7" xfId="0" applyFont="1" applyFill="1" applyBorder="1" applyAlignment="1">
      <alignment horizontal="left" wrapText="1"/>
    </xf>
    <xf numFmtId="0" fontId="2" fillId="2" borderId="1" xfId="0" applyFont="1" applyFill="1" applyBorder="1" applyAlignment="1">
      <alignment horizontal="right" wrapText="1"/>
    </xf>
    <xf numFmtId="0" fontId="2" fillId="0" borderId="2" xfId="0" applyFont="1" applyBorder="1"/>
    <xf numFmtId="0" fontId="2" fillId="2" borderId="14" xfId="0" applyFont="1" applyFill="1" applyBorder="1" applyAlignment="1">
      <alignment wrapText="1"/>
    </xf>
    <xf numFmtId="0" fontId="2" fillId="4" borderId="0" xfId="0" applyFont="1" applyFill="1" applyAlignment="1">
      <alignment horizontal="left" wrapText="1"/>
    </xf>
    <xf numFmtId="16" fontId="2" fillId="2" borderId="13" xfId="0" applyNumberFormat="1" applyFont="1" applyFill="1" applyBorder="1" applyAlignment="1">
      <alignment horizontal="center" wrapText="1"/>
    </xf>
    <xf numFmtId="0" fontId="2" fillId="5" borderId="3" xfId="0" applyFont="1" applyFill="1" applyBorder="1" applyAlignment="1">
      <alignment horizontal="left" wrapText="1"/>
    </xf>
    <xf numFmtId="0" fontId="2" fillId="5" borderId="7" xfId="0" applyFont="1" applyFill="1" applyBorder="1" applyAlignment="1">
      <alignment horizontal="left" wrapText="1"/>
    </xf>
    <xf numFmtId="0" fontId="2" fillId="2" borderId="3" xfId="0" applyFont="1" applyFill="1" applyBorder="1" applyAlignment="1">
      <alignment horizontal="center" vertical="center" wrapText="1"/>
    </xf>
    <xf numFmtId="0" fontId="2" fillId="6" borderId="3" xfId="0" applyFont="1" applyFill="1" applyBorder="1" applyAlignment="1">
      <alignment horizontal="left" wrapText="1"/>
    </xf>
    <xf numFmtId="0" fontId="2" fillId="6" borderId="8" xfId="0" applyFont="1" applyFill="1" applyBorder="1" applyAlignment="1">
      <alignment horizontal="left" wrapText="1"/>
    </xf>
    <xf numFmtId="0" fontId="2" fillId="6" borderId="1" xfId="0" applyFont="1" applyFill="1" applyBorder="1"/>
    <xf numFmtId="0" fontId="2" fillId="6" borderId="7" xfId="0" applyFont="1" applyFill="1" applyBorder="1" applyAlignment="1">
      <alignment horizontal="left" wrapText="1"/>
    </xf>
    <xf numFmtId="0" fontId="2" fillId="6" borderId="7" xfId="0" applyFont="1" applyFill="1" applyBorder="1" applyAlignment="1">
      <alignment horizontal="center" wrapText="1"/>
    </xf>
    <xf numFmtId="0" fontId="2" fillId="5" borderId="3" xfId="0" applyFont="1" applyFill="1" applyBorder="1" applyAlignment="1">
      <alignment horizontal="left" vertical="center" wrapText="1"/>
    </xf>
    <xf numFmtId="0" fontId="2" fillId="5" borderId="8" xfId="0" applyFont="1" applyFill="1" applyBorder="1" applyAlignment="1">
      <alignment horizontal="left" wrapText="1"/>
    </xf>
    <xf numFmtId="0" fontId="2" fillId="2" borderId="13" xfId="0" applyFont="1" applyFill="1" applyBorder="1" applyAlignment="1">
      <alignment horizontal="center" vertical="center" wrapText="1"/>
    </xf>
    <xf numFmtId="0" fontId="1" fillId="0" borderId="1" xfId="0" applyFont="1" applyBorder="1"/>
    <xf numFmtId="0" fontId="2" fillId="2" borderId="14" xfId="0" applyFont="1" applyFill="1" applyBorder="1" applyAlignment="1">
      <alignment horizontal="center" vertical="center" wrapText="1"/>
    </xf>
    <xf numFmtId="0" fontId="2" fillId="2" borderId="10" xfId="0" applyFont="1" applyFill="1" applyBorder="1" applyAlignment="1">
      <alignment wrapText="1"/>
    </xf>
    <xf numFmtId="0" fontId="2" fillId="5" borderId="7"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8" xfId="0" applyFont="1" applyFill="1" applyBorder="1" applyAlignment="1">
      <alignment horizontal="center" wrapText="1"/>
    </xf>
    <xf numFmtId="0" fontId="2" fillId="6" borderId="3" xfId="0" applyFont="1" applyFill="1" applyBorder="1" applyAlignment="1">
      <alignment horizontal="left" vertical="center" wrapText="1"/>
    </xf>
    <xf numFmtId="0" fontId="2" fillId="6" borderId="7" xfId="0" applyFont="1" applyFill="1" applyBorder="1" applyAlignment="1">
      <alignment horizontal="left" vertical="center" wrapText="1"/>
    </xf>
    <xf numFmtId="0" fontId="14" fillId="0" borderId="1" xfId="0" applyFont="1" applyBorder="1" applyAlignment="1">
      <alignment horizontal="center"/>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top" wrapText="1"/>
    </xf>
    <xf numFmtId="0" fontId="2" fillId="2" borderId="7" xfId="0" applyFont="1" applyFill="1" applyBorder="1" applyAlignment="1">
      <alignment horizontal="left" wrapText="1"/>
    </xf>
    <xf numFmtId="0" fontId="9" fillId="8" borderId="14" xfId="0" applyFont="1" applyFill="1" applyBorder="1" applyAlignment="1">
      <alignment wrapText="1"/>
    </xf>
    <xf numFmtId="0" fontId="8" fillId="8" borderId="0" xfId="0" applyFont="1" applyFill="1" applyAlignment="1">
      <alignment wrapText="1"/>
    </xf>
    <xf numFmtId="0" fontId="9" fillId="8" borderId="0" xfId="0" applyFont="1" applyFill="1" applyAlignment="1">
      <alignment wrapText="1"/>
    </xf>
    <xf numFmtId="0" fontId="9" fillId="8" borderId="9" xfId="0" applyFont="1" applyFill="1" applyBorder="1" applyAlignment="1">
      <alignment wrapText="1"/>
    </xf>
    <xf numFmtId="0" fontId="9" fillId="8" borderId="1" xfId="0" applyFont="1" applyFill="1" applyBorder="1" applyAlignment="1">
      <alignment wrapText="1"/>
    </xf>
    <xf numFmtId="16" fontId="2" fillId="2" borderId="3" xfId="0" applyNumberFormat="1" applyFont="1" applyFill="1" applyBorder="1" applyAlignment="1">
      <alignment horizontal="center" wrapText="1"/>
    </xf>
    <xf numFmtId="0" fontId="2" fillId="8" borderId="2" xfId="0" applyFont="1" applyFill="1" applyBorder="1" applyAlignment="1">
      <alignment horizontal="left" wrapText="1"/>
    </xf>
    <xf numFmtId="0" fontId="2" fillId="5" borderId="12" xfId="0" applyFont="1" applyFill="1" applyBorder="1" applyAlignment="1">
      <alignment horizontal="center" wrapText="1"/>
    </xf>
    <xf numFmtId="0" fontId="2" fillId="0" borderId="2" xfId="0" applyFont="1" applyBorder="1" applyAlignment="1">
      <alignment wrapText="1"/>
    </xf>
    <xf numFmtId="0" fontId="2" fillId="0" borderId="2" xfId="0" applyFont="1" applyBorder="1" applyAlignment="1">
      <alignment vertical="top" wrapText="1"/>
    </xf>
    <xf numFmtId="0" fontId="2" fillId="7" borderId="1" xfId="0" applyFont="1" applyFill="1" applyBorder="1" applyAlignment="1">
      <alignment wrapText="1"/>
    </xf>
    <xf numFmtId="0" fontId="2" fillId="0" borderId="6" xfId="0" applyFont="1" applyBorder="1" applyAlignment="1">
      <alignment vertical="center"/>
    </xf>
    <xf numFmtId="0" fontId="2" fillId="9" borderId="1" xfId="0" applyFont="1" applyFill="1" applyBorder="1" applyAlignment="1">
      <alignment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0" borderId="1" xfId="0" applyFont="1" applyBorder="1" applyAlignment="1">
      <alignment horizontal="right"/>
    </xf>
    <xf numFmtId="0" fontId="2" fillId="0" borderId="7" xfId="0" applyFont="1" applyBorder="1" applyAlignment="1">
      <alignment horizontal="center"/>
    </xf>
    <xf numFmtId="0" fontId="2" fillId="8" borderId="2" xfId="0" applyFont="1" applyFill="1" applyBorder="1" applyAlignment="1">
      <alignment wrapText="1"/>
    </xf>
    <xf numFmtId="0" fontId="2" fillId="8" borderId="12" xfId="0" applyFont="1" applyFill="1" applyBorder="1" applyAlignment="1">
      <alignment wrapText="1"/>
    </xf>
    <xf numFmtId="0" fontId="2" fillId="8" borderId="8" xfId="0" applyFont="1" applyFill="1" applyBorder="1" applyAlignment="1">
      <alignment wrapText="1"/>
    </xf>
    <xf numFmtId="0" fontId="16" fillId="2" borderId="1" xfId="0" applyFont="1" applyFill="1" applyBorder="1" applyAlignment="1">
      <alignment horizontal="right" wrapText="1"/>
    </xf>
    <xf numFmtId="0" fontId="16" fillId="0" borderId="1" xfId="0" applyFont="1" applyBorder="1"/>
    <xf numFmtId="0" fontId="2" fillId="8" borderId="7" xfId="0" applyFont="1" applyFill="1" applyBorder="1" applyAlignment="1">
      <alignment wrapText="1"/>
    </xf>
    <xf numFmtId="0" fontId="2" fillId="8" borderId="3" xfId="0" applyFont="1" applyFill="1" applyBorder="1" applyAlignment="1">
      <alignment wrapText="1"/>
    </xf>
    <xf numFmtId="0" fontId="2" fillId="8" borderId="3" xfId="0" applyFont="1" applyFill="1" applyBorder="1" applyAlignment="1">
      <alignment vertical="top" wrapText="1"/>
    </xf>
    <xf numFmtId="0" fontId="16" fillId="0" borderId="1" xfId="0" applyFont="1" applyBorder="1" applyAlignment="1">
      <alignment horizontal="right"/>
    </xf>
    <xf numFmtId="0" fontId="2" fillId="0" borderId="8" xfId="0" applyFont="1" applyBorder="1"/>
    <xf numFmtId="0" fontId="2" fillId="0" borderId="1" xfId="0" applyFont="1" applyBorder="1" applyAlignment="1">
      <alignment horizontal="left" vertical="top" wrapText="1"/>
    </xf>
    <xf numFmtId="0" fontId="2" fillId="0" borderId="1" xfId="0" applyFont="1" applyBorder="1" applyAlignment="1">
      <alignment vertical="center" wrapText="1"/>
    </xf>
    <xf numFmtId="0" fontId="2" fillId="6" borderId="8" xfId="0" applyFont="1" applyFill="1" applyBorder="1" applyAlignment="1">
      <alignment wrapText="1"/>
    </xf>
    <xf numFmtId="0" fontId="9" fillId="8" borderId="13" xfId="0" applyFont="1" applyFill="1" applyBorder="1" applyAlignment="1">
      <alignment wrapText="1"/>
    </xf>
    <xf numFmtId="0" fontId="8" fillId="8" borderId="15" xfId="0" applyFont="1" applyFill="1" applyBorder="1" applyAlignment="1">
      <alignment wrapText="1"/>
    </xf>
    <xf numFmtId="0" fontId="9" fillId="8" borderId="15" xfId="0" applyFont="1" applyFill="1" applyBorder="1" applyAlignment="1">
      <alignment wrapText="1"/>
    </xf>
    <xf numFmtId="0" fontId="9" fillId="8" borderId="5" xfId="0" applyFont="1" applyFill="1" applyBorder="1" applyAlignment="1">
      <alignment wrapText="1"/>
    </xf>
    <xf numFmtId="0" fontId="9" fillId="8" borderId="6" xfId="0" applyFont="1" applyFill="1" applyBorder="1" applyAlignment="1">
      <alignment wrapText="1"/>
    </xf>
    <xf numFmtId="0" fontId="2" fillId="0" borderId="5" xfId="0" applyFont="1" applyBorder="1" applyAlignment="1">
      <alignment wrapText="1"/>
    </xf>
    <xf numFmtId="0" fontId="2" fillId="0" borderId="1" xfId="0" applyFont="1" applyBorder="1" applyAlignment="1">
      <alignment horizontal="left" vertical="top"/>
    </xf>
    <xf numFmtId="0" fontId="16" fillId="0" borderId="6" xfId="0" applyFont="1" applyBorder="1"/>
    <xf numFmtId="0" fontId="3" fillId="0" borderId="6" xfId="0" applyFont="1" applyBorder="1"/>
    <xf numFmtId="16" fontId="2" fillId="2" borderId="8" xfId="0" applyNumberFormat="1" applyFont="1" applyFill="1" applyBorder="1" applyAlignment="1">
      <alignment horizontal="center" vertical="center" wrapText="1"/>
    </xf>
    <xf numFmtId="0" fontId="2" fillId="0" borderId="6" xfId="0" applyFont="1" applyBorder="1" applyAlignment="1">
      <alignment wrapText="1"/>
    </xf>
    <xf numFmtId="0" fontId="2" fillId="8" borderId="7"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8" borderId="8" xfId="0" applyFont="1" applyFill="1" applyBorder="1" applyAlignment="1">
      <alignment horizontal="center" wrapText="1"/>
    </xf>
    <xf numFmtId="0" fontId="2" fillId="7" borderId="3" xfId="0" applyFont="1" applyFill="1" applyBorder="1" applyAlignment="1">
      <alignment horizontal="left" wrapText="1"/>
    </xf>
    <xf numFmtId="0" fontId="2" fillId="2" borderId="9" xfId="0" applyFont="1" applyFill="1" applyBorder="1" applyAlignment="1">
      <alignment horizontal="left" vertical="center" wrapText="1"/>
    </xf>
    <xf numFmtId="0" fontId="2" fillId="7" borderId="7" xfId="0" applyFont="1" applyFill="1" applyBorder="1" applyAlignment="1">
      <alignment horizontal="center" wrapText="1"/>
    </xf>
    <xf numFmtId="0" fontId="2" fillId="0" borderId="12" xfId="0" applyFont="1" applyBorder="1" applyAlignment="1">
      <alignment horizontal="center"/>
    </xf>
    <xf numFmtId="0" fontId="2" fillId="0" borderId="3" xfId="0" applyFont="1" applyBorder="1" applyAlignment="1">
      <alignment horizontal="left" vertical="top"/>
    </xf>
    <xf numFmtId="0" fontId="9" fillId="8" borderId="4" xfId="0" applyFont="1" applyFill="1" applyBorder="1" applyAlignment="1">
      <alignment wrapText="1"/>
    </xf>
    <xf numFmtId="0" fontId="8" fillId="8" borderId="5" xfId="0" applyFont="1" applyFill="1" applyBorder="1" applyAlignment="1">
      <alignment wrapText="1"/>
    </xf>
    <xf numFmtId="0" fontId="2" fillId="0" borderId="12" xfId="0" applyFont="1" applyBorder="1"/>
    <xf numFmtId="0" fontId="16" fillId="0" borderId="1" xfId="0" applyFont="1" applyBorder="1" applyAlignment="1">
      <alignment horizontal="center"/>
    </xf>
    <xf numFmtId="0" fontId="16" fillId="0" borderId="7" xfId="0" applyFont="1" applyBorder="1"/>
    <xf numFmtId="0" fontId="14" fillId="2" borderId="3" xfId="0" applyFont="1" applyFill="1" applyBorder="1" applyAlignment="1">
      <alignment horizontal="right" wrapText="1"/>
    </xf>
    <xf numFmtId="0" fontId="9" fillId="8" borderId="4" xfId="0" applyFont="1" applyFill="1" applyBorder="1"/>
    <xf numFmtId="16" fontId="2" fillId="2" borderId="7" xfId="0" applyNumberFormat="1" applyFont="1" applyFill="1" applyBorder="1" applyAlignment="1">
      <alignment horizontal="center" wrapText="1"/>
    </xf>
    <xf numFmtId="0" fontId="2" fillId="0" borderId="8" xfId="0" applyFont="1" applyBorder="1" applyAlignment="1">
      <alignment horizontal="center" wrapText="1"/>
    </xf>
    <xf numFmtId="0" fontId="16" fillId="2" borderId="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7" borderId="15" xfId="0" applyFont="1" applyFill="1" applyBorder="1" applyAlignment="1">
      <alignment horizontal="left" vertical="center" wrapText="1"/>
    </xf>
    <xf numFmtId="0" fontId="2" fillId="0" borderId="15" xfId="0" applyFont="1" applyBorder="1" applyAlignment="1">
      <alignment wrapText="1"/>
    </xf>
    <xf numFmtId="0" fontId="2" fillId="0" borderId="15" xfId="0" applyFont="1" applyBorder="1"/>
    <xf numFmtId="0" fontId="9" fillId="2" borderId="0" xfId="0" applyFont="1" applyFill="1" applyAlignment="1">
      <alignment horizontal="left" wrapText="1"/>
    </xf>
    <xf numFmtId="0" fontId="2" fillId="4" borderId="0" xfId="0" applyFont="1" applyFill="1"/>
    <xf numFmtId="0" fontId="2" fillId="5" borderId="0" xfId="0" applyFont="1" applyFill="1"/>
    <xf numFmtId="0" fontId="7" fillId="6" borderId="0" xfId="0" applyFont="1" applyFill="1"/>
    <xf numFmtId="0" fontId="2" fillId="7" borderId="0" xfId="0" applyFont="1" applyFill="1"/>
    <xf numFmtId="0" fontId="16" fillId="2" borderId="0" xfId="0" applyFont="1" applyFill="1"/>
    <xf numFmtId="0" fontId="2" fillId="0" borderId="0" xfId="0" applyFont="1" applyAlignment="1">
      <alignment horizontal="right" wrapText="1"/>
    </xf>
    <xf numFmtId="0" fontId="0" fillId="0" borderId="0" xfId="0"/>
    <xf numFmtId="0" fontId="0" fillId="0" borderId="0" xfId="0" applyAlignment="1">
      <alignment wrapText="1"/>
    </xf>
    <xf numFmtId="0" fontId="0" fillId="0" borderId="0" xfId="0" pivotButton="1" applyAlignment="1">
      <alignment wrapText="1"/>
    </xf>
    <xf numFmtId="0" fontId="0" fillId="0" borderId="0" xfId="0" applyAlignment="1">
      <alignment horizontal="left" wrapText="1"/>
    </xf>
    <xf numFmtId="0" fontId="0" fillId="0" borderId="0" xfId="0" applyAlignment="1">
      <alignment horizontal="left" indent="2"/>
    </xf>
    <xf numFmtId="0" fontId="0" fillId="0" borderId="0" xfId="0" applyAlignment="1">
      <alignment horizontal="left" indent="3"/>
    </xf>
    <xf numFmtId="0" fontId="24" fillId="0" borderId="0" xfId="0" applyFont="1"/>
    <xf numFmtId="0" fontId="7" fillId="2" borderId="0" xfId="0" applyFont="1" applyFill="1"/>
    <xf numFmtId="0" fontId="25" fillId="0" borderId="0" xfId="0" applyFont="1"/>
    <xf numFmtId="0" fontId="0" fillId="0" borderId="1" xfId="0" applyBorder="1"/>
    <xf numFmtId="0" fontId="24" fillId="0" borderId="1" xfId="0" applyFont="1" applyBorder="1"/>
    <xf numFmtId="0" fontId="0" fillId="2" borderId="1" xfId="0" applyFill="1" applyBorder="1"/>
    <xf numFmtId="0" fontId="0" fillId="0" borderId="1" xfId="0" applyBorder="1" applyAlignment="1">
      <alignment wrapText="1"/>
    </xf>
    <xf numFmtId="0" fontId="26" fillId="0" borderId="0" xfId="1" applyFont="1" applyAlignment="1">
      <alignment horizontal="left" vertical="top"/>
    </xf>
    <xf numFmtId="49" fontId="26" fillId="0" borderId="0" xfId="1" applyNumberFormat="1" applyFont="1" applyAlignment="1">
      <alignment horizontal="left" vertical="top"/>
    </xf>
    <xf numFmtId="49" fontId="27" fillId="0" borderId="1" xfId="1" applyNumberFormat="1" applyFont="1" applyBorder="1" applyAlignment="1">
      <alignment horizontal="center" vertical="top" wrapText="1"/>
    </xf>
    <xf numFmtId="0" fontId="27" fillId="0" borderId="1" xfId="1" applyFont="1" applyBorder="1" applyAlignment="1">
      <alignment horizontal="left" vertical="top" wrapText="1" indent="7"/>
    </xf>
    <xf numFmtId="0" fontId="27" fillId="0" borderId="1" xfId="1" applyFont="1" applyBorder="1" applyAlignment="1">
      <alignment vertical="top" wrapText="1"/>
    </xf>
    <xf numFmtId="49" fontId="26" fillId="0" borderId="1" xfId="1" applyNumberFormat="1" applyFont="1" applyBorder="1" applyAlignment="1">
      <alignment horizontal="right" vertical="top" indent="2" shrinkToFit="1"/>
    </xf>
    <xf numFmtId="0" fontId="26" fillId="0" borderId="1" xfId="1" applyFont="1" applyBorder="1" applyAlignment="1">
      <alignment vertical="top" wrapText="1"/>
    </xf>
    <xf numFmtId="0" fontId="7" fillId="10" borderId="0" xfId="0" applyFont="1" applyFill="1"/>
    <xf numFmtId="0" fontId="2" fillId="10" borderId="0" xfId="0" applyFont="1" applyFill="1"/>
    <xf numFmtId="0" fontId="2" fillId="10" borderId="0" xfId="0" applyFont="1" applyFill="1" applyAlignment="1">
      <alignment horizontal="right" wrapText="1"/>
    </xf>
    <xf numFmtId="0" fontId="2" fillId="10" borderId="0" xfId="0" applyFont="1" applyFill="1" applyAlignment="1">
      <alignment wrapText="1"/>
    </xf>
    <xf numFmtId="0" fontId="2" fillId="0" borderId="0" xfId="0" applyFont="1" applyAlignment="1">
      <alignment horizontal="center" wrapText="1"/>
    </xf>
    <xf numFmtId="0" fontId="2" fillId="0" borderId="4" xfId="0" applyFont="1" applyBorder="1"/>
    <xf numFmtId="0" fontId="2" fillId="2" borderId="4" xfId="0" applyFont="1" applyFill="1" applyBorder="1" applyAlignment="1">
      <alignment horizontal="left" wrapText="1"/>
    </xf>
    <xf numFmtId="0" fontId="2" fillId="2" borderId="0" xfId="0" applyFont="1" applyFill="1" applyAlignment="1">
      <alignment horizontal="center" wrapText="1"/>
    </xf>
    <xf numFmtId="0" fontId="2" fillId="0" borderId="0" xfId="0" applyFont="1" applyAlignment="1">
      <alignment horizontal="center"/>
    </xf>
    <xf numFmtId="0" fontId="0" fillId="0" borderId="0" xfId="0" applyAlignment="1">
      <alignment horizontal="center"/>
    </xf>
    <xf numFmtId="0" fontId="20" fillId="11" borderId="1" xfId="0" applyFont="1" applyFill="1" applyBorder="1" applyAlignment="1">
      <alignment horizontal="left" vertical="center"/>
    </xf>
    <xf numFmtId="0" fontId="20" fillId="11" borderId="3" xfId="0" applyFont="1" applyFill="1" applyBorder="1" applyAlignment="1">
      <alignment horizontal="left" vertical="center"/>
    </xf>
    <xf numFmtId="0" fontId="2" fillId="0" borderId="0" xfId="0" applyFont="1" applyFill="1"/>
    <xf numFmtId="0" fontId="2" fillId="0" borderId="0" xfId="0" applyFont="1" applyFill="1" applyAlignment="1">
      <alignment horizontal="right" wrapText="1"/>
    </xf>
    <xf numFmtId="0" fontId="6" fillId="0" borderId="0" xfId="0" applyFont="1" applyFill="1"/>
    <xf numFmtId="0" fontId="3" fillId="0" borderId="0" xfId="0" applyFont="1" applyFill="1"/>
    <xf numFmtId="0" fontId="8" fillId="0" borderId="0" xfId="0" applyFont="1" applyFill="1" applyAlignment="1">
      <alignment wrapText="1"/>
    </xf>
    <xf numFmtId="0" fontId="4" fillId="0" borderId="0" xfId="0" applyFont="1" applyFill="1" applyAlignment="1">
      <alignment vertical="top" wrapText="1"/>
    </xf>
    <xf numFmtId="0" fontId="7" fillId="0" borderId="0" xfId="0" applyFont="1" applyFill="1"/>
    <xf numFmtId="0" fontId="9" fillId="0" borderId="0" xfId="0" applyFont="1" applyFill="1"/>
    <xf numFmtId="0" fontId="10" fillId="0" borderId="0" xfId="0" applyFont="1" applyFill="1"/>
    <xf numFmtId="0" fontId="2" fillId="0" borderId="0" xfId="0" applyFont="1" applyFill="1" applyAlignment="1">
      <alignment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164" fontId="10" fillId="0" borderId="1" xfId="0" applyNumberFormat="1" applyFont="1" applyFill="1" applyBorder="1" applyAlignment="1">
      <alignment textRotation="90" shrinkToFit="1"/>
    </xf>
    <xf numFmtId="0" fontId="13" fillId="0" borderId="1" xfId="0" applyFont="1" applyFill="1" applyBorder="1" applyAlignment="1">
      <alignment textRotation="90"/>
    </xf>
    <xf numFmtId="0" fontId="6" fillId="0" borderId="0" xfId="0" applyFont="1" applyFill="1" applyAlignment="1">
      <alignment wrapText="1"/>
    </xf>
    <xf numFmtId="0" fontId="6" fillId="0" borderId="6" xfId="0" applyFont="1" applyFill="1" applyBorder="1" applyAlignment="1">
      <alignment horizontal="center" vertical="center" wrapText="1"/>
    </xf>
    <xf numFmtId="0" fontId="6" fillId="0" borderId="1" xfId="0" applyFont="1" applyFill="1" applyBorder="1"/>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4" xfId="0" applyFont="1" applyFill="1" applyBorder="1" applyAlignment="1">
      <alignment wrapText="1"/>
    </xf>
    <xf numFmtId="0" fontId="19" fillId="0" borderId="5" xfId="0" applyFont="1" applyFill="1" applyBorder="1" applyAlignment="1">
      <alignment wrapText="1"/>
    </xf>
    <xf numFmtId="0" fontId="6" fillId="0" borderId="5" xfId="0" applyFont="1" applyFill="1" applyBorder="1" applyAlignment="1">
      <alignment vertical="top" wrapText="1"/>
    </xf>
    <xf numFmtId="0" fontId="9" fillId="0" borderId="5" xfId="0" applyFont="1" applyFill="1" applyBorder="1" applyAlignment="1">
      <alignment wrapText="1"/>
    </xf>
    <xf numFmtId="0" fontId="20" fillId="0" borderId="5" xfId="0" applyFont="1" applyFill="1" applyBorder="1" applyAlignment="1">
      <alignment wrapText="1"/>
    </xf>
    <xf numFmtId="0" fontId="9" fillId="0" borderId="6" xfId="0" applyFont="1" applyFill="1" applyBorder="1" applyAlignment="1">
      <alignment wrapText="1"/>
    </xf>
    <xf numFmtId="0" fontId="2" fillId="0" borderId="1" xfId="0" applyFont="1" applyFill="1" applyBorder="1" applyAlignment="1">
      <alignment horizontal="center" vertical="top" wrapText="1"/>
    </xf>
    <xf numFmtId="0" fontId="21"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7" xfId="0" applyFont="1" applyFill="1" applyBorder="1" applyAlignment="1">
      <alignment horizontal="center" vertical="top" wrapText="1"/>
    </xf>
    <xf numFmtId="0" fontId="1" fillId="0" borderId="7" xfId="0" applyFont="1" applyFill="1" applyBorder="1" applyAlignment="1">
      <alignment horizontal="right" vertical="top" wrapText="1"/>
    </xf>
    <xf numFmtId="0" fontId="2" fillId="0" borderId="1" xfId="0" applyFont="1" applyFill="1" applyBorder="1" applyAlignment="1">
      <alignment horizontal="center" vertical="top"/>
    </xf>
    <xf numFmtId="0" fontId="1" fillId="0" borderId="1" xfId="0" applyFont="1" applyFill="1" applyBorder="1" applyAlignment="1">
      <alignment horizontal="right" vertical="top"/>
    </xf>
    <xf numFmtId="0" fontId="16" fillId="0" borderId="7" xfId="0" applyFont="1" applyFill="1" applyBorder="1" applyAlignment="1">
      <alignment horizontal="right" vertical="top" wrapText="1"/>
    </xf>
    <xf numFmtId="0" fontId="14" fillId="0" borderId="1" xfId="0" applyFont="1" applyFill="1" applyBorder="1" applyAlignment="1">
      <alignment horizontal="right" vertical="top"/>
    </xf>
    <xf numFmtId="0" fontId="2" fillId="0" borderId="1" xfId="0" applyFont="1" applyFill="1" applyBorder="1" applyAlignment="1">
      <alignment horizontal="right" vertical="top"/>
    </xf>
    <xf numFmtId="0" fontId="3" fillId="0" borderId="1" xfId="0" applyFont="1" applyFill="1" applyBorder="1" applyAlignment="1">
      <alignment horizontal="right" vertical="top"/>
    </xf>
    <xf numFmtId="0" fontId="21" fillId="0" borderId="7"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7" xfId="0" applyFont="1" applyFill="1" applyBorder="1" applyAlignment="1">
      <alignment horizontal="left" vertical="top" wrapText="1"/>
    </xf>
    <xf numFmtId="0" fontId="1" fillId="0" borderId="7" xfId="0" applyFont="1" applyFill="1" applyBorder="1" applyAlignment="1">
      <alignment horizontal="center" vertical="top"/>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right" vertical="top" wrapText="1"/>
    </xf>
    <xf numFmtId="0" fontId="16" fillId="0" borderId="1" xfId="0" applyFont="1" applyFill="1" applyBorder="1" applyAlignment="1">
      <alignment horizontal="right" vertical="top" wrapText="1"/>
    </xf>
    <xf numFmtId="0" fontId="21" fillId="0" borderId="8" xfId="0" applyFont="1" applyFill="1" applyBorder="1" applyAlignment="1">
      <alignment horizontal="left" vertical="top" wrapText="1"/>
    </xf>
    <xf numFmtId="16" fontId="2" fillId="0" borderId="1" xfId="0" applyNumberFormat="1" applyFont="1" applyFill="1" applyBorder="1" applyAlignment="1">
      <alignment horizontal="center" vertical="top" wrapText="1"/>
    </xf>
    <xf numFmtId="0" fontId="21" fillId="0" borderId="3" xfId="0" applyFont="1" applyFill="1" applyBorder="1" applyAlignment="1">
      <alignment horizontal="left" vertical="top" wrapText="1"/>
    </xf>
    <xf numFmtId="16" fontId="21" fillId="0" borderId="1" xfId="0" applyNumberFormat="1" applyFont="1" applyFill="1" applyBorder="1" applyAlignment="1">
      <alignment horizontal="lef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20" fillId="0" borderId="5" xfId="0" applyFont="1" applyFill="1" applyBorder="1" applyAlignment="1">
      <alignment vertical="top" wrapText="1"/>
    </xf>
    <xf numFmtId="0" fontId="9" fillId="0" borderId="6" xfId="0" applyFont="1" applyFill="1" applyBorder="1" applyAlignment="1">
      <alignment vertical="top" wrapText="1"/>
    </xf>
    <xf numFmtId="0" fontId="2" fillId="0" borderId="13" xfId="0" applyFont="1" applyFill="1" applyBorder="1" applyAlignment="1">
      <alignment horizontal="center" vertical="top" wrapText="1"/>
    </xf>
    <xf numFmtId="0" fontId="21" fillId="0" borderId="15" xfId="0" applyFont="1" applyFill="1" applyBorder="1" applyAlignment="1">
      <alignment horizontal="left" vertical="top" wrapText="1"/>
    </xf>
    <xf numFmtId="0" fontId="2" fillId="0" borderId="1" xfId="0" applyFont="1" applyFill="1" applyBorder="1" applyAlignment="1">
      <alignment horizontal="left" vertical="top"/>
    </xf>
    <xf numFmtId="3" fontId="1" fillId="0" borderId="1" xfId="0" applyNumberFormat="1" applyFont="1" applyFill="1" applyBorder="1" applyAlignment="1">
      <alignment horizontal="right" vertical="top"/>
    </xf>
    <xf numFmtId="0" fontId="21" fillId="0" borderId="10" xfId="0" applyFont="1" applyFill="1" applyBorder="1" applyAlignment="1">
      <alignment horizontal="center" vertical="top" wrapText="1"/>
    </xf>
    <xf numFmtId="0" fontId="21" fillId="0" borderId="11" xfId="0" applyFont="1" applyFill="1" applyBorder="1" applyAlignment="1">
      <alignment horizontal="left" vertical="top" wrapText="1"/>
    </xf>
    <xf numFmtId="0" fontId="21" fillId="0" borderId="12" xfId="0" applyFont="1" applyFill="1" applyBorder="1" applyAlignment="1">
      <alignment horizontal="left" vertical="top"/>
    </xf>
    <xf numFmtId="0" fontId="15" fillId="0" borderId="1" xfId="0" applyFont="1" applyFill="1" applyBorder="1" applyAlignment="1">
      <alignment horizontal="right" vertical="top"/>
    </xf>
    <xf numFmtId="0" fontId="2" fillId="0" borderId="14" xfId="0" applyFont="1" applyFill="1" applyBorder="1" applyAlignment="1">
      <alignment horizontal="center" vertical="top" wrapText="1"/>
    </xf>
    <xf numFmtId="0" fontId="2" fillId="0" borderId="9" xfId="0" applyFont="1" applyFill="1" applyBorder="1" applyAlignment="1">
      <alignment horizontal="left" vertical="top" wrapText="1"/>
    </xf>
    <xf numFmtId="0" fontId="21" fillId="0" borderId="14" xfId="0" applyFont="1" applyFill="1" applyBorder="1" applyAlignment="1">
      <alignment horizontal="center" vertical="top" wrapText="1"/>
    </xf>
    <xf numFmtId="0" fontId="21" fillId="0" borderId="12" xfId="0" applyFont="1" applyFill="1" applyBorder="1" applyAlignment="1">
      <alignment horizontal="left" vertical="top" wrapText="1"/>
    </xf>
    <xf numFmtId="0" fontId="1" fillId="0" borderId="13" xfId="0" applyFont="1" applyFill="1" applyBorder="1" applyAlignment="1">
      <alignment horizontal="center" vertical="top" wrapText="1"/>
    </xf>
    <xf numFmtId="0" fontId="1" fillId="0" borderId="13" xfId="0" applyFont="1" applyFill="1" applyBorder="1" applyAlignment="1">
      <alignment horizontal="left" vertical="top" wrapText="1"/>
    </xf>
    <xf numFmtId="0" fontId="21" fillId="0" borderId="14" xfId="0" applyFont="1" applyFill="1" applyBorder="1" applyAlignment="1">
      <alignment horizontal="left" vertical="top" wrapText="1"/>
    </xf>
    <xf numFmtId="0" fontId="1" fillId="0" borderId="3" xfId="0" applyFont="1" applyFill="1" applyBorder="1" applyAlignment="1">
      <alignment horizontal="center" vertical="top"/>
    </xf>
    <xf numFmtId="0" fontId="21" fillId="0" borderId="10" xfId="0" applyFont="1" applyFill="1" applyBorder="1" applyAlignment="1">
      <alignment horizontal="left" vertical="top" wrapText="1"/>
    </xf>
    <xf numFmtId="0" fontId="1" fillId="0" borderId="3"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9" xfId="0" applyFont="1" applyFill="1" applyBorder="1" applyAlignment="1">
      <alignment horizontal="left" vertical="top" wrapText="1"/>
    </xf>
    <xf numFmtId="0" fontId="2" fillId="0" borderId="8" xfId="0" applyFont="1" applyFill="1" applyBorder="1" applyAlignment="1">
      <alignment horizontal="center" vertical="top" wrapText="1"/>
    </xf>
    <xf numFmtId="0" fontId="1" fillId="0" borderId="9" xfId="0" applyFont="1" applyFill="1" applyBorder="1" applyAlignment="1">
      <alignment horizontal="left" vertical="top" wrapText="1"/>
    </xf>
    <xf numFmtId="0" fontId="21" fillId="0" borderId="8" xfId="0" applyFont="1" applyFill="1" applyBorder="1" applyAlignment="1">
      <alignment horizontal="center" vertical="top" wrapText="1"/>
    </xf>
    <xf numFmtId="0" fontId="2" fillId="0" borderId="3" xfId="0" applyFont="1" applyFill="1" applyBorder="1" applyAlignment="1">
      <alignment horizontal="center" vertical="top" wrapText="1"/>
    </xf>
    <xf numFmtId="0" fontId="21" fillId="0" borderId="7" xfId="0" applyFont="1" applyFill="1" applyBorder="1" applyAlignment="1">
      <alignment horizontal="left" vertical="top"/>
    </xf>
    <xf numFmtId="0" fontId="21" fillId="0" borderId="7" xfId="0" applyFont="1" applyFill="1" applyBorder="1" applyAlignment="1">
      <alignment horizontal="center" vertical="top" wrapText="1"/>
    </xf>
    <xf numFmtId="0" fontId="4" fillId="0" borderId="1" xfId="0" applyFont="1" applyFill="1" applyBorder="1" applyAlignment="1">
      <alignment horizontal="right" vertical="top"/>
    </xf>
    <xf numFmtId="14" fontId="2" fillId="0" borderId="3" xfId="0" applyNumberFormat="1" applyFont="1" applyFill="1" applyBorder="1" applyAlignment="1">
      <alignment horizontal="center" vertical="top" wrapText="1"/>
    </xf>
    <xf numFmtId="0" fontId="2" fillId="0" borderId="0" xfId="0" applyFont="1" applyFill="1" applyAlignment="1">
      <alignment horizontal="left" vertical="top" wrapText="1"/>
    </xf>
    <xf numFmtId="14" fontId="2" fillId="0" borderId="7" xfId="0" applyNumberFormat="1" applyFont="1" applyFill="1" applyBorder="1" applyAlignment="1">
      <alignment horizontal="center" vertical="top" wrapText="1"/>
    </xf>
    <xf numFmtId="17" fontId="2" fillId="0" borderId="8" xfId="0" applyNumberFormat="1" applyFont="1" applyFill="1" applyBorder="1" applyAlignment="1">
      <alignment horizontal="center" vertical="top" wrapText="1"/>
    </xf>
    <xf numFmtId="0" fontId="2" fillId="0" borderId="6" xfId="0" applyFont="1" applyFill="1" applyBorder="1" applyAlignment="1">
      <alignment horizontal="right" vertical="top"/>
    </xf>
    <xf numFmtId="0" fontId="0" fillId="0" borderId="0" xfId="0" applyFill="1"/>
    <xf numFmtId="16" fontId="21" fillId="0" borderId="7" xfId="0" applyNumberFormat="1" applyFont="1" applyFill="1" applyBorder="1" applyAlignment="1">
      <alignment horizontal="center" vertical="top" wrapText="1"/>
    </xf>
    <xf numFmtId="16" fontId="2" fillId="0" borderId="3" xfId="0" applyNumberFormat="1" applyFont="1" applyFill="1" applyBorder="1" applyAlignment="1">
      <alignment horizontal="center" vertical="top" wrapText="1"/>
    </xf>
    <xf numFmtId="0" fontId="21" fillId="0" borderId="5" xfId="0" applyFont="1" applyFill="1" applyBorder="1" applyAlignment="1">
      <alignment horizontal="left" vertical="top" wrapText="1"/>
    </xf>
    <xf numFmtId="0" fontId="2" fillId="0" borderId="13" xfId="0" applyFont="1" applyFill="1" applyBorder="1" applyAlignment="1">
      <alignment horizontal="left" vertical="top" wrapText="1"/>
    </xf>
    <xf numFmtId="0" fontId="9" fillId="0" borderId="10" xfId="0" applyFont="1" applyFill="1" applyBorder="1" applyAlignment="1">
      <alignment vertical="top" wrapText="1"/>
    </xf>
    <xf numFmtId="0" fontId="6" fillId="0" borderId="11" xfId="0" applyFont="1" applyFill="1" applyBorder="1" applyAlignment="1">
      <alignment vertical="top" wrapText="1"/>
    </xf>
    <xf numFmtId="0" fontId="9" fillId="0" borderId="11" xfId="0" applyFont="1" applyFill="1" applyBorder="1" applyAlignment="1">
      <alignment vertical="top" wrapText="1"/>
    </xf>
    <xf numFmtId="0" fontId="9" fillId="0" borderId="1" xfId="0" applyFont="1" applyFill="1" applyBorder="1" applyAlignment="1">
      <alignment vertical="top" wrapText="1"/>
    </xf>
    <xf numFmtId="16" fontId="21" fillId="0" borderId="3" xfId="0" applyNumberFormat="1" applyFont="1" applyFill="1" applyBorder="1" applyAlignment="1">
      <alignment horizontal="left" vertical="top" wrapText="1"/>
    </xf>
    <xf numFmtId="0" fontId="1" fillId="0" borderId="12" xfId="0" applyFont="1" applyFill="1" applyBorder="1" applyAlignment="1">
      <alignment horizontal="center" vertical="top"/>
    </xf>
    <xf numFmtId="0" fontId="2" fillId="0" borderId="7" xfId="0" applyFont="1" applyFill="1" applyBorder="1" applyAlignment="1">
      <alignment horizontal="center" vertical="top"/>
    </xf>
    <xf numFmtId="0" fontId="1" fillId="0" borderId="6" xfId="0" applyFont="1" applyFill="1" applyBorder="1" applyAlignment="1">
      <alignment horizontal="center" vertical="top"/>
    </xf>
    <xf numFmtId="0" fontId="1" fillId="0" borderId="2" xfId="0" applyFont="1" applyFill="1" applyBorder="1" applyAlignment="1">
      <alignment horizontal="center" vertical="top"/>
    </xf>
    <xf numFmtId="3" fontId="1" fillId="0" borderId="3" xfId="0" applyNumberFormat="1" applyFont="1" applyFill="1" applyBorder="1" applyAlignment="1">
      <alignment horizontal="right" vertical="top" wrapText="1"/>
    </xf>
    <xf numFmtId="0" fontId="2" fillId="0" borderId="3" xfId="0" applyFont="1" applyFill="1" applyBorder="1" applyAlignment="1">
      <alignment horizontal="center" vertical="top"/>
    </xf>
    <xf numFmtId="0" fontId="2" fillId="0" borderId="7" xfId="0" applyFont="1" applyFill="1" applyBorder="1" applyAlignment="1">
      <alignment horizontal="center" vertical="top" wrapText="1"/>
    </xf>
    <xf numFmtId="0" fontId="2" fillId="0" borderId="7" xfId="0" applyFont="1" applyFill="1" applyBorder="1" applyAlignment="1">
      <alignment horizontal="left" vertical="top"/>
    </xf>
    <xf numFmtId="0" fontId="9" fillId="0" borderId="1" xfId="0" applyFont="1" applyFill="1" applyBorder="1" applyAlignment="1">
      <alignment horizontal="right" vertical="top"/>
    </xf>
    <xf numFmtId="0" fontId="9" fillId="0" borderId="6" xfId="0" applyFont="1" applyFill="1" applyBorder="1" applyAlignment="1">
      <alignment horizontal="right" vertical="top" wrapText="1"/>
    </xf>
    <xf numFmtId="49" fontId="1" fillId="0" borderId="1" xfId="0" applyNumberFormat="1" applyFont="1" applyFill="1" applyBorder="1" applyAlignment="1">
      <alignment horizontal="right" vertical="top" wrapText="1"/>
    </xf>
    <xf numFmtId="0" fontId="2" fillId="0" borderId="15" xfId="0" applyFont="1" applyFill="1" applyBorder="1" applyAlignment="1">
      <alignment horizontal="left" vertical="top" wrapText="1"/>
    </xf>
    <xf numFmtId="0" fontId="22" fillId="0" borderId="1" xfId="0" applyFont="1" applyFill="1" applyBorder="1" applyAlignment="1">
      <alignment horizontal="right" vertical="top"/>
    </xf>
    <xf numFmtId="16" fontId="21" fillId="0" borderId="8" xfId="0" applyNumberFormat="1" applyFont="1" applyFill="1" applyBorder="1" applyAlignment="1">
      <alignment horizontal="left" vertical="top" wrapText="1"/>
    </xf>
    <xf numFmtId="3" fontId="1" fillId="0" borderId="1" xfId="0" applyNumberFormat="1" applyFont="1" applyFill="1" applyBorder="1" applyAlignment="1">
      <alignment vertical="top"/>
    </xf>
    <xf numFmtId="0" fontId="21" fillId="0" borderId="8" xfId="0" applyFont="1" applyFill="1" applyBorder="1" applyAlignment="1">
      <alignment vertical="top" wrapText="1"/>
    </xf>
    <xf numFmtId="0" fontId="21" fillId="0" borderId="7" xfId="0" applyFont="1" applyFill="1" applyBorder="1" applyAlignment="1">
      <alignment vertical="top" wrapText="1"/>
    </xf>
    <xf numFmtId="0" fontId="2" fillId="0" borderId="8" xfId="0" applyFont="1" applyFill="1" applyBorder="1" applyAlignment="1">
      <alignment horizontal="left" vertical="top"/>
    </xf>
    <xf numFmtId="0" fontId="1" fillId="0" borderId="8" xfId="0" applyFont="1" applyFill="1" applyBorder="1" applyAlignment="1">
      <alignment horizontal="center" vertical="top"/>
    </xf>
    <xf numFmtId="0" fontId="21" fillId="0" borderId="10" xfId="0" applyFont="1" applyFill="1" applyBorder="1" applyAlignment="1">
      <alignment vertical="top" wrapText="1"/>
    </xf>
    <xf numFmtId="0" fontId="9" fillId="0" borderId="13" xfId="0" applyFont="1" applyFill="1" applyBorder="1" applyAlignment="1">
      <alignment vertical="top" wrapText="1"/>
    </xf>
    <xf numFmtId="0" fontId="19" fillId="0" borderId="15" xfId="0" applyFont="1" applyFill="1" applyBorder="1" applyAlignment="1">
      <alignment wrapText="1"/>
    </xf>
    <xf numFmtId="0" fontId="6" fillId="0" borderId="15" xfId="0" applyFont="1" applyFill="1" applyBorder="1" applyAlignment="1">
      <alignment vertical="top" wrapText="1"/>
    </xf>
    <xf numFmtId="0" fontId="9" fillId="0" borderId="15" xfId="0" applyFont="1" applyFill="1" applyBorder="1" applyAlignment="1">
      <alignment vertical="top" wrapText="1"/>
    </xf>
    <xf numFmtId="0" fontId="2" fillId="0" borderId="14" xfId="0" applyFont="1" applyFill="1" applyBorder="1" applyAlignment="1">
      <alignment horizontal="left" vertical="top" wrapText="1"/>
    </xf>
    <xf numFmtId="0" fontId="21" fillId="0" borderId="14" xfId="0" applyFont="1" applyFill="1" applyBorder="1" applyAlignment="1">
      <alignment vertical="top" wrapText="1"/>
    </xf>
    <xf numFmtId="0" fontId="2" fillId="0" borderId="5" xfId="0" applyFont="1" applyFill="1" applyBorder="1" applyAlignment="1">
      <alignment horizontal="left" vertical="top" wrapText="1"/>
    </xf>
    <xf numFmtId="0" fontId="2" fillId="0" borderId="12" xfId="0" applyFont="1" applyFill="1" applyBorder="1" applyAlignment="1">
      <alignment horizontal="right" vertical="top"/>
    </xf>
    <xf numFmtId="0" fontId="2" fillId="0" borderId="7" xfId="0" applyFont="1" applyFill="1" applyBorder="1" applyAlignment="1">
      <alignment horizontal="right" vertical="top"/>
    </xf>
    <xf numFmtId="0" fontId="14" fillId="0" borderId="7" xfId="0" applyFont="1" applyFill="1" applyBorder="1" applyAlignment="1">
      <alignment horizontal="right" vertical="top"/>
    </xf>
    <xf numFmtId="0" fontId="3" fillId="0" borderId="7" xfId="0" applyFont="1" applyFill="1" applyBorder="1" applyAlignment="1">
      <alignment horizontal="right" vertical="top"/>
    </xf>
    <xf numFmtId="1" fontId="5" fillId="0" borderId="1" xfId="0" applyNumberFormat="1" applyFont="1" applyFill="1" applyBorder="1" applyAlignment="1">
      <alignment horizontal="right" vertical="top"/>
    </xf>
    <xf numFmtId="0" fontId="21" fillId="0" borderId="13" xfId="0" applyFont="1" applyFill="1" applyBorder="1" applyAlignment="1">
      <alignment horizontal="left" vertical="top" wrapText="1"/>
    </xf>
    <xf numFmtId="0" fontId="1" fillId="0" borderId="5" xfId="0" applyFont="1" applyFill="1" applyBorder="1" applyAlignment="1">
      <alignment horizontal="left" vertical="top" wrapText="1"/>
    </xf>
    <xf numFmtId="0" fontId="2" fillId="0" borderId="11" xfId="0" applyFont="1" applyFill="1" applyBorder="1"/>
    <xf numFmtId="0" fontId="1" fillId="0" borderId="2" xfId="0" applyFont="1" applyFill="1" applyBorder="1" applyAlignment="1">
      <alignment horizontal="left" vertical="top" wrapText="1"/>
    </xf>
    <xf numFmtId="0" fontId="16" fillId="0" borderId="1" xfId="0" applyFont="1" applyFill="1" applyBorder="1" applyAlignment="1">
      <alignment horizontal="right" vertical="top"/>
    </xf>
    <xf numFmtId="0" fontId="23" fillId="0" borderId="1" xfId="0" applyFont="1" applyFill="1" applyBorder="1" applyAlignment="1">
      <alignment horizontal="right" vertical="top"/>
    </xf>
    <xf numFmtId="0" fontId="1" fillId="0" borderId="8" xfId="0" applyFont="1" applyFill="1" applyBorder="1" applyAlignment="1">
      <alignment horizontal="center" vertical="top" wrapText="1"/>
    </xf>
    <xf numFmtId="0" fontId="1" fillId="0" borderId="14" xfId="0" applyFont="1" applyFill="1" applyBorder="1" applyAlignment="1">
      <alignment horizontal="left" vertical="top" wrapText="1"/>
    </xf>
    <xf numFmtId="0" fontId="9" fillId="0" borderId="9" xfId="0" applyFont="1" applyFill="1" applyBorder="1" applyAlignment="1">
      <alignment vertical="top" wrapText="1"/>
    </xf>
    <xf numFmtId="0" fontId="2" fillId="0" borderId="4" xfId="0"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19" fillId="0" borderId="15" xfId="0" applyFont="1" applyFill="1" applyBorder="1" applyAlignment="1">
      <alignment horizontal="left" vertical="top" wrapText="1"/>
    </xf>
    <xf numFmtId="0" fontId="1" fillId="0" borderId="15" xfId="0" applyFont="1" applyFill="1" applyBorder="1" applyAlignment="1">
      <alignment horizontal="left" vertical="top" wrapText="1"/>
    </xf>
    <xf numFmtId="0" fontId="9" fillId="0" borderId="6" xfId="0" applyFont="1" applyFill="1" applyBorder="1" applyAlignment="1">
      <alignment horizontal="left" vertical="top" wrapText="1"/>
    </xf>
    <xf numFmtId="16" fontId="21" fillId="0" borderId="8" xfId="0" applyNumberFormat="1" applyFont="1" applyFill="1" applyBorder="1" applyAlignment="1">
      <alignment horizontal="center" vertical="top" wrapText="1"/>
    </xf>
    <xf numFmtId="0" fontId="19" fillId="0" borderId="0" xfId="0" applyFont="1" applyFill="1" applyAlignment="1">
      <alignment horizontal="left" vertical="top" wrapText="1"/>
    </xf>
    <xf numFmtId="0" fontId="16" fillId="0" borderId="6" xfId="0" applyFont="1" applyFill="1" applyBorder="1" applyAlignment="1">
      <alignment horizontal="right" vertical="top"/>
    </xf>
    <xf numFmtId="0" fontId="3" fillId="0" borderId="6" xfId="0" applyFont="1" applyFill="1" applyBorder="1" applyAlignment="1">
      <alignment horizontal="right" vertical="top"/>
    </xf>
    <xf numFmtId="0" fontId="19" fillId="0" borderId="11" xfId="0" applyFont="1" applyFill="1" applyBorder="1" applyAlignment="1">
      <alignment horizontal="left" vertical="top" wrapText="1"/>
    </xf>
    <xf numFmtId="0" fontId="19" fillId="0" borderId="13" xfId="0" applyFont="1" applyFill="1" applyBorder="1" applyAlignment="1">
      <alignment horizontal="left" vertical="top" wrapText="1"/>
    </xf>
    <xf numFmtId="3" fontId="1" fillId="0" borderId="1" xfId="0" applyNumberFormat="1" applyFont="1" applyFill="1" applyBorder="1" applyAlignment="1">
      <alignment horizontal="right" vertical="top" wrapText="1"/>
    </xf>
    <xf numFmtId="0" fontId="19" fillId="0" borderId="14" xfId="0" applyFont="1" applyFill="1" applyBorder="1" applyAlignment="1">
      <alignment horizontal="left" vertical="top" wrapText="1"/>
    </xf>
    <xf numFmtId="0" fontId="19" fillId="0" borderId="10" xfId="0" applyFont="1" applyFill="1" applyBorder="1" applyAlignment="1">
      <alignment horizontal="left" vertical="top" wrapText="1"/>
    </xf>
    <xf numFmtId="16" fontId="2" fillId="0" borderId="7" xfId="0" applyNumberFormat="1" applyFont="1" applyFill="1" applyBorder="1" applyAlignment="1">
      <alignment horizontal="center" vertical="top" wrapText="1"/>
    </xf>
    <xf numFmtId="0" fontId="19" fillId="0" borderId="7" xfId="0" applyFont="1" applyFill="1" applyBorder="1" applyAlignment="1">
      <alignment horizontal="left" vertical="top" wrapText="1"/>
    </xf>
    <xf numFmtId="0" fontId="2" fillId="0" borderId="15" xfId="0" applyFont="1" applyFill="1" applyBorder="1"/>
    <xf numFmtId="0" fontId="2" fillId="0" borderId="15" xfId="0" applyFont="1" applyFill="1" applyBorder="1" applyAlignment="1">
      <alignment wrapText="1"/>
    </xf>
    <xf numFmtId="0" fontId="1" fillId="0" borderId="15" xfId="0" applyFont="1" applyFill="1" applyBorder="1"/>
    <xf numFmtId="0" fontId="14" fillId="0" borderId="0" xfId="0" applyFont="1" applyFill="1"/>
    <xf numFmtId="0" fontId="16" fillId="0" borderId="0" xfId="0" applyFont="1" applyFill="1"/>
    <xf numFmtId="0" fontId="9" fillId="2" borderId="0" xfId="0" applyFont="1" applyFill="1" applyAlignment="1">
      <alignment horizontal="left" wrapText="1"/>
    </xf>
    <xf numFmtId="1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6" borderId="3"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2" borderId="15" xfId="0" applyFont="1" applyFill="1" applyBorder="1" applyAlignment="1">
      <alignment horizontal="left"/>
    </xf>
    <xf numFmtId="0" fontId="2" fillId="4" borderId="8" xfId="0" applyFont="1" applyFill="1" applyBorder="1" applyAlignment="1">
      <alignment horizontal="left" wrapText="1"/>
    </xf>
    <xf numFmtId="0" fontId="2" fillId="2" borderId="8" xfId="0" applyFont="1" applyFill="1" applyBorder="1" applyAlignment="1">
      <alignment horizontal="center" wrapText="1"/>
    </xf>
    <xf numFmtId="16" fontId="2" fillId="2" borderId="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2" borderId="0" xfId="0" applyFont="1" applyFill="1" applyAlignment="1">
      <alignment horizont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4" borderId="3" xfId="0" applyFont="1" applyFill="1" applyBorder="1" applyAlignment="1">
      <alignment horizontal="left" wrapText="1"/>
    </xf>
    <xf numFmtId="0" fontId="2" fillId="2" borderId="3" xfId="0" applyFont="1" applyFill="1" applyBorder="1" applyAlignment="1">
      <alignment horizontal="left" wrapText="1"/>
    </xf>
    <xf numFmtId="0" fontId="2" fillId="2" borderId="8" xfId="0" applyFont="1" applyFill="1" applyBorder="1" applyAlignment="1">
      <alignment horizontal="left" wrapText="1"/>
    </xf>
    <xf numFmtId="0" fontId="4" fillId="3" borderId="0" xfId="0" applyFont="1" applyFill="1" applyAlignment="1">
      <alignment horizontal="center" vertical="top" wrapText="1"/>
    </xf>
    <xf numFmtId="0" fontId="4" fillId="4" borderId="0" xfId="0" applyFont="1" applyFill="1" applyAlignment="1">
      <alignment horizontal="center" vertical="top" wrapText="1"/>
    </xf>
    <xf numFmtId="0" fontId="4" fillId="5" borderId="0" xfId="0" applyFont="1" applyFill="1" applyAlignment="1">
      <alignment horizontal="center" vertical="top" wrapText="1"/>
    </xf>
    <xf numFmtId="0" fontId="4" fillId="6" borderId="0" xfId="0" applyFont="1" applyFill="1" applyAlignment="1">
      <alignment horizontal="center" vertical="top" wrapText="1"/>
    </xf>
    <xf numFmtId="0" fontId="4" fillId="7" borderId="0" xfId="0" applyFont="1" applyFill="1" applyAlignment="1">
      <alignment horizontal="center" vertical="top" wrapText="1"/>
    </xf>
    <xf numFmtId="0" fontId="9" fillId="0" borderId="0" xfId="0" applyFont="1" applyFill="1" applyAlignment="1">
      <alignment horizontal="left" wrapText="1"/>
    </xf>
    <xf numFmtId="0" fontId="5" fillId="0" borderId="0" xfId="0" applyFont="1" applyFill="1" applyAlignment="1">
      <alignment horizontal="center" wrapText="1"/>
    </xf>
    <xf numFmtId="0" fontId="8" fillId="0" borderId="0" xfId="0" applyFont="1" applyFill="1" applyAlignment="1">
      <alignment horizontal="center" wrapText="1"/>
    </xf>
    <xf numFmtId="0" fontId="0" fillId="0" borderId="4" xfId="0" applyBorder="1" applyAlignment="1">
      <alignment horizontal="left" wrapText="1"/>
    </xf>
    <xf numFmtId="0" fontId="0" fillId="0" borderId="5" xfId="0" applyBorder="1" applyAlignment="1">
      <alignment horizontal="left"/>
    </xf>
    <xf numFmtId="0" fontId="0" fillId="0" borderId="6" xfId="0" applyBorder="1" applyAlignment="1">
      <alignment horizontal="left"/>
    </xf>
    <xf numFmtId="0" fontId="9" fillId="2" borderId="1" xfId="0" applyFont="1" applyFill="1" applyBorder="1" applyAlignment="1">
      <alignment horizontal="left" wrapText="1"/>
    </xf>
    <xf numFmtId="0" fontId="27" fillId="0" borderId="0" xfId="1" applyFont="1" applyAlignment="1">
      <alignment horizontal="center" vertical="center" wrapText="1"/>
    </xf>
    <xf numFmtId="0" fontId="26" fillId="0" borderId="0" xfId="1" applyFont="1" applyAlignment="1">
      <alignment horizontal="center" vertical="center" wrapText="1"/>
    </xf>
    <xf numFmtId="0" fontId="2" fillId="2" borderId="3" xfId="0" applyFont="1" applyFill="1" applyBorder="1" applyAlignment="1">
      <alignment horizontal="center" wrapText="1"/>
    </xf>
    <xf numFmtId="0" fontId="2" fillId="2" borderId="7" xfId="0" applyFont="1" applyFill="1" applyBorder="1" applyAlignment="1">
      <alignment horizontal="center"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3" xfId="0" applyFont="1" applyBorder="1" applyAlignment="1">
      <alignment horizontal="center"/>
    </xf>
    <xf numFmtId="0" fontId="2" fillId="0" borderId="7" xfId="0" applyFont="1" applyBorder="1" applyAlignment="1">
      <alignment horizontal="center"/>
    </xf>
    <xf numFmtId="0" fontId="2" fillId="0" borderId="0" xfId="0" applyFont="1" applyAlignment="1">
      <alignment horizontal="left"/>
    </xf>
    <xf numFmtId="0" fontId="2" fillId="2" borderId="14" xfId="0" applyFont="1" applyFill="1" applyBorder="1" applyAlignment="1">
      <alignment horizontal="left" wrapText="1"/>
    </xf>
    <xf numFmtId="0" fontId="2" fillId="2" borderId="0" xfId="0" applyFont="1" applyFill="1" applyAlignment="1">
      <alignment horizontal="left" wrapText="1"/>
    </xf>
    <xf numFmtId="0" fontId="2" fillId="2" borderId="9" xfId="0" applyFont="1" applyFill="1" applyBorder="1" applyAlignment="1">
      <alignment horizontal="left" wrapText="1"/>
    </xf>
    <xf numFmtId="16"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10" borderId="0" xfId="0" applyFont="1" applyFill="1" applyAlignment="1">
      <alignment horizontal="right" wrapText="1"/>
    </xf>
    <xf numFmtId="0" fontId="2" fillId="0" borderId="0" xfId="0" applyFont="1" applyAlignment="1">
      <alignment horizontal="right" wrapText="1"/>
    </xf>
    <xf numFmtId="0" fontId="2" fillId="0" borderId="0" xfId="0" applyFont="1" applyAlignment="1">
      <alignment horizont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 fillId="2" borderId="1" xfId="0" applyFont="1" applyFill="1" applyBorder="1" applyAlignment="1">
      <alignment horizontal="center" vertical="center" wrapText="1"/>
    </xf>
  </cellXfs>
  <cellStyles count="2">
    <cellStyle name="Обычный" xfId="0" builtinId="0"/>
    <cellStyle name="Обычный 2" xfId="1"/>
  </cellStyles>
  <dxfs count="5">
    <dxf>
      <font>
        <b val="0"/>
        <i val="0"/>
        <strike val="0"/>
        <u val="none"/>
        <vertAlign val="baseline"/>
        <sz val="12"/>
        <name val="Times New Roman"/>
        <scheme val="none"/>
      </font>
      <fill>
        <patternFill patternType="solid">
          <fgColor theme="6" tint="0.79998168889431442"/>
          <bgColor theme="6" tint="0.79998168889431442"/>
        </patternFill>
      </fill>
      <alignment horizontal="left" vertical="center" textRotation="0" wrapText="0" relativeIndent="0" shrinkToFit="0"/>
      <border>
        <left style="thin">
          <color auto="1"/>
        </left>
        <right style="thin">
          <color auto="1"/>
        </right>
        <top style="thin">
          <color auto="1"/>
        </top>
        <bottom style="thin">
          <color auto="1"/>
        </bottom>
        <vertical/>
        <horizontal/>
      </border>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4;&#1086;&#1085;&#1080;&#1090;&#1086;&#1088;&#1080;&#1085;&#1075;&#1072;%20&#1080;%20&#1088;&#1077;&#1092;&#1086;&#1088;&#1084;&#1080;&#1088;&#1086;&#1074;&#1072;&#1085;&#1080;&#1103;%20&#1073;&#1102;&#1076;&#1078;&#1077;&#1090;&#1085;&#1086;&#1075;&#1086;%20&#1087;&#1088;&#1086;&#1094;&#1077;&#1089;&#1089;&#1072;/&#1060;&#1080;&#1085;.&#1075;&#1088;&#1072;&#1084;&#1086;&#1090;&#1085;&#1086;&#1089;&#1090;&#1100;/&#1056;&#1077;&#1075;&#1080;&#1086;&#1085;&#1072;&#1083;&#1100;&#1085;&#1072;&#1103;%20&#1087;&#1088;&#1086;&#1075;&#1088;&#1072;&#1084;&#1084;&#1072;/3.%20&#1055;&#1088;&#1086;&#1075;&#1088;&#1072;&#1084;&#1084;&#1072;%202025-2027%20&#1075;&#1075;%20(&#1087;&#1088;&#1086;&#1077;&#1082;&#1090;)/&#1042;&#1077;&#1088;&#1089;&#1080;&#1103;%203%20&#1053;&#1053;/&#1055;&#1088;&#1086;&#1077;&#1082;&#1090;%20&#1055;&#1083;&#1072;&#1085;&#1072;%20&#1084;&#1077;&#1088;&#1086;&#1087;&#1088;&#1080;&#1103;&#1090;&#1080;&#1081;%20&#1053;&#10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5616.58815729167" createdVersion="6" refreshedVersion="6" minRefreshableVersion="3" recordCount="264">
  <cacheSource type="worksheet">
    <worksheetSource ref="A4:HB257" sheet="План мероприятий"/>
  </cacheSource>
  <cacheFields count="210">
    <cacheField name="№" numFmtId="0">
      <sharedItems containsBlank="1" containsMixedTypes="1" containsNumber="1" containsInteger="1" minValue="1" maxValue="1"/>
    </cacheField>
    <cacheField name="Задача (скрытый столбец для свода)" numFmtId="0">
      <sharedItems containsBlank="1" count="9">
        <m/>
        <s v="Задача 1. Формирование инфраструктуры, обеспечивающей доступное информирование и способствующей повышению финансовой грамотности жителей Иркутской области"/>
        <s v=" Задача 2. Обеспечение информационно-просветительской и образовательной деятельности, развитие механизмов информирования населения по актуальным вопросам финансовой грамотности"/>
        <s v="Задача 3. Развитие кадрового потенциала в области повышения финансовой грамотности и формирования финансовой культуры населения"/>
        <s v="Задача 4. Cохранение и развитие накопленного опыта в рамках системы образования по повышению финансовой грамотности детей и молодежи, дополнение образовательных программ элементами финансовой культуры"/>
        <s v="Задача 5. Организация и проведение мероприятий с целью повышения финансовой грамотности различных категорий граждан"/>
        <s v="Задача 6. Развитие движения волонтеров финансового просвещения"/>
        <s v="Задача 7. Обеспечение открытости бюджетных данных, развитие и популяризация инструментов участия граждан в бюджетном процессе (в том числе механизма инициативного бюджетирования)"/>
        <s v="Задача 8. Мониторинг уровня финансовой грамотности населения"/>
      </sharedItems>
    </cacheField>
    <cacheField name="Наименование задачи/мероприятия_x000a_" numFmtId="0">
      <sharedItems containsMixedTypes="1" containsNumber="1" containsInteger="1" minValue="2" maxValue="2" count="79" longText="1">
        <n v="2"/>
        <s v="Задача 1. Формирование инфраструктуры, обеспечивающей доступное информирование и способствующей повышению финансовой грамотности жителей Иркутской области"/>
        <s v="Развитие правовой базы, обеспечивающей эффективную реализацию Программы"/>
        <s v="Организация деятельности координационного совета при Правительстве Иркутской области по вопросам повышения уровня финансовой грамотности населения Иркутской области "/>
        <s v="Организация деятельности Межведомственной рабочей группы по реализации в муниципальных районах (муниципальных округах, городских округах) Иркутской области мероприятий по повышению уровня финансовой грамотности населения Иркутской области"/>
        <s v="Функционирование регионального информационного ресурса по финансовой грамотности"/>
        <s v="Поддержка и развитие информационных ресурсов участников программы, способствующих повышению финансовой грамотности, включая аккаунты в социальных сетях по тематике финансовой грамотности, в том числе посредством создания новых и актуализации действующих тематических разделов, размещения новых и актуализации действующих тематических материалов, осуществления взаимодействия с гражданами через форму обратной связи"/>
        <s v="Внедрение в систему корпоративного образования программ повышения финансовой грамотности и формирования финансовой культуры"/>
        <s v=" Задача 2. Обеспечение информационно-просветительской деятельности, развитие механизмов информирования населения по актуальным вопросам финансовой грамотности"/>
        <s v="Наполнение разделов/страниц по вопросам финансовой грамотности на официальных сайтах (порталах) участников и соисполнителей Программы, а также подведомственных им организаций в информационно-телекоммуникационной сети «Интернет»"/>
        <s v="Наполнение разделов/страниц на официальных сайтах (порталах) участников и соисполнителей Программы, а также подведомственных им организаций в информационно-телекоммуникационной сети «Интернет»"/>
        <s v="Публикация информационных  и просветительских материалов по вопросам финансовой грамотности и финансовой культуры граждан в социальных сетях, мессенджерах (Вконтакте, Telegram, Одноклассники) "/>
        <s v="Разработка и распространение в печатном, цифровом видах (включая буклеты, брошюры, лифлеты, информационные карточки, видеоролики, подкасты, мультимедийные лонгриды, радиопередачи, телепередачи и т.д.) информационных и просветительских материалов по вопросам финансовой грамотности и финансовой культуры для различных целевых групп граждан_x000a__x000a_"/>
        <s v="Развитие музейно-выставочной деятельности в области формирования финансовой культуры"/>
        <s v="Публикация информационных и просветительских материалов по вопросам финансовой грамотности и финансовой культуры граждан в средствах массовой информации (газетах, журналах)"/>
        <s v="Выступления по вопросам финансовой грамотности и финансовой культуры граждан на радио, телевидении и (или) трансляции в социальных сетях"/>
        <s v="Разработка и реализация проектов по распространению информационных материалов по финансовой грамотности в  местах массового посещения граждан (социальная реклама, ролики, плакаты, лифлеты, карточки)"/>
        <s v="Демонстрация информационных  и просветительских материалов по вопросам финансовой грамотности и финансовой культуры граждан посредством уличных светодиодных экранов"/>
        <s v="Распространение информационных и просветительских материалов  и просветительских материалов по вопросам финансовой грамотности и финансовой культуры граждан в общественном транспорте"/>
        <s v="Проведение информационной кампании по Программе долгосрочных сбережений "/>
        <s v="Организация и проведение разъяснительной работы с представителями региональных средств массовой информации о необходимости освещения тематики повышения финансовой грамотности и формирования финансовой культуры"/>
        <s v="Организация и проведение конкурса лучших публикаций в региональных средствах массовой информации по наиболее актуальным вопросам финансовой грамотности, в том числе финансовой киберграмотности, и финансовой культуры"/>
        <s v="Проведение информационной кампании для безработных граждан по вопросам финансовой грамотности в территориальных центрах занятости населения"/>
        <s v="Организация и проведение информационно-просветительских мероприятий, направленных на повышение финансовой грамотности и формирование финансовой культуры различных целевых групп граждан, проживающих в отдаленных, малонаселенных и труднодоступных населенных пунктах"/>
        <s v="Задача 3. Развитие кадрового потенциала в области повышения финансовой грамотности и формирования финансовой культуры населения"/>
        <s v="Выявление лучших педагогических практик при обучении финансовой грамотности и формировании финансовой культуры в рамках проведения для регионального конкурса педагогических работников образовательных организаций, осуществляющих деятельность на территории Иркутской области, в целях выявления лучших педагогических практик при обучении финансовой грамотности, в том числе финансовой киберграмотности, и формировании финансовой культуры_x000a_"/>
        <s v="Выявление лучших педагогических практик при обучении финансовой грамотности и формировании финансовой культуры в рамках проведения для регионального конкурса педагогических работников образовательных организаций, осуществляющих деятельность на территории Иркутской области, в целях выявления лучших педагогических практик при обучении финансовой грамотности, в том числе финансовой киберграмотности, и формировании финансовой культуры"/>
        <s v="Формирование и обновление регионального банка методических разработок по финансовой грамотности"/>
        <s v="Повышение квалификации педагогических работников и преподавателей образовательных организаций по образовательным программам, включающим элементы финансовой грамотности, а также обеспечение их методической поддержкой"/>
        <s v="Информирование образовательных организаций и иных профильных организаций, осуществляющих деятельность на территории Иркутской области, о возможности на базе федеральных методических центров повышения финансовой грамотности населения прохождения повышения квалификации педагогических работников образовательных организаций, представителей институтов развития образования (институтов повышения квалификации), специалистов в области финансового просвещения по образовательным программам, включающим элементы финансовой грамотности, а также обеспечение их организационного сопровождения"/>
        <s v="Организация обучения (повышения квалификации, профессиональной переподготовки): специалистов государственных учреждений социального обслуживания"/>
        <s v="Организация обучения (повышения квалификации, профессиональной переподготовки): иных специалистов в области финансовой грамотности"/>
        <s v="Проведение методических мероприятий для педагогических работников Иркутской области по вопросам повышения финансовой грамотности"/>
        <s v="Организация и проведение обучающих вебинаров (семинаров) для сотрудников органов исполнительной власти субъекта Российской Федерации, органов местного самоуправления, органов социальной защиты населения по наиболее актуальным вопросам финансовой грамотности и финансовой культуры"/>
        <s v="Задача 4. Cохранение и развитие накопленного опыта в сфере образования"/>
        <s v="Актуализация методических рекомендаций по внедрению элементов финансовой грамотности и финансовой культуры в образовательные программы соответствующих уровней образования с учетом изменений в системе образования"/>
        <s v="Актуализация учебных планов образовательных учреждений Иркутской области соответствующих уровней образования  в части включения элементов финансовой грамотности и финансовой культуры с учетом изменений в системе образования"/>
        <s v="Информирование и организация участия образовательных организаций, осуществляющих деятельность на территории Иркутской области в федеральных олимпиадах, чемпионатах, конкурсах и иных мероприятиях в сфере повышения финансовой грамотности, в том числе финансовой киберграмотности"/>
        <s v="Поддержка и проведение для обучающихся образовательных организаций всех уровней образования, осуществляющих деятельность на территории субъекта Российской Федерации, региональных олимпиад в сфере повышения финансовой грамотности и формирования финансовой культуры"/>
        <s v="Привлечение образовательных организаций к онлайн-урокам по финансовой грамотности Центрального Банка Российской Федерации"/>
        <s v="Поддержка и проведение мероприятий для детей-сирот и детей, оставшихся без попечения родителей "/>
        <s v="Поддержка и проведение мероприятий для слушателей стартап-школ, школьников и молодежи, а также безработных граждан, в том числе проведение мастер-классов, прямых эфиров, интенсивных обучающих курсов"/>
        <s v="Проведение единого дня пенсионной грамотности для учащейся молодежи"/>
        <s v="Марафон по финансовой грамотности в высших учебных заведениях Иркутской области"/>
        <s v="Поддержка и проведение информационно-разъяснительных и обучающих мероприятий высшими учебными заведениями Иркутской области"/>
        <s v="Задача 5. Организация и проведение мероприятий с целью повышения финансовой грамотности различных категорий граждан"/>
        <s v="Организация и проведение информационно-разъяснительных и обучающих мероприятий для различных категорий граждан, в том числе в рамках общероссийских мероприятиях по финансовой грамотности (уроков, курсов, встреч, мастер-классов и т.д.)"/>
        <s v="Организация и проведение мероприятий для граждан пенсионного и предпенсионного возраста "/>
        <s v="Проведение мероприятий для граждан пенсионного возраста в Центрах общения для людей старшего поколения"/>
        <s v="Проведение регионального этапа Всероссийского чемпионата по финансовой грамотности для лиц пенсионного возраста "/>
        <s v="Проведение регионального этапа Всероссийского чемпионата по финансовой грамотности для лиц пенсионного возраста"/>
        <s v="Привлечение граждан пенсионного возраста к онлайн-урокам Банка России"/>
        <s v="Проведение мероприятий по вопросам повышения налоговой грамотности для различных категорий населения (уроки налоговой грамотности, семинары, вебинары, рабочие встречи, круглые столы, выездные мероприятия и т.п.)"/>
        <s v="Проведение мероприятий по вопросам обязательного медицинского страхования граждан"/>
        <s v="Проведение мероприятий для граждан, признанных в установленном порядке безработными"/>
        <s v="Проведение мероприятий для граждан с ограниченными возможностями здоровья, инвалидов"/>
        <s v="Организация и проведение семейного финансового фестиваля «Байкальская территория - территория благополучия»"/>
        <s v="Проведение мероприятий с трудовыми коллективами крупнейших коммерческих организаций, включая освещение Программы долгосрочных сбережений"/>
        <s v="Проведение мероприятий для субъектов малого и среднего предпринимательства, включая самозанятых граждан (проведение семинаров, лекций, тренингов, деловых игр, конкурсов, викторин, Байкал Бизнес Форума)"/>
        <s v="Проведение мероприятия в рамках всероссийского праздника &quot;День финансиста&quot; с приглашением участников конкурса &quot;Бюджет для граждан&quot;"/>
        <s v="Оказание консультационной и экспертной поддержки различных целевых групп населения, в том числе на площадках &quot;Финпостов&quot;"/>
        <s v="Проведение мероприятий для различных категорий граждан органами местного самоуправления"/>
        <s v="Участие населения Иркутской области во Всероссийском семейном фестивале сбережений и инвестиций"/>
        <s v="Организация и проведение информационно-разъяснительных и обучающих мероприятий в учреждениях культуры Иркутской области"/>
        <s v="Проведение мероприятий для участников специальной военной операции и их семей"/>
        <s v="Проведение осуществляющими деятельность на территории Иркутской области финансовыми организациями мероприятий по вопросам финансовой грамотности и финансовой культуры_x000a__x000a_"/>
        <s v="Проведение осуществляющими деятельность на территории Иркутской области финансовыми организациями мероприятий по вопросам финансовой грамотности и финансовой культуры"/>
        <s v="Организация и проведение мероприятий по программе долгосрочных сбережений"/>
        <s v="Задача 6. Развитие движения волонтеров финансового просвещения"/>
        <s v="Проведение мероприятий, направленных на развитие добровольческой (волонтерской) деятельности в области финансового просвещения, в том числе финансовой киберграмотности"/>
        <s v="Организация участия волонтеров в организации и проведении мероприятий, направленных на повышение финансовой грамотности населения"/>
        <s v="Задача 7. Обеспечение открытости бюджетных данных, развитие и популяризация инструментов участия граждан в бюджетном процессе (в том числе механизма инициативного бюджетирования)"/>
        <s v="Реализация мер по повышению открытости бюджета Иркутской области и местных бюджетов муниципальных образований, входящих в состав Иркутской области"/>
        <s v="Организация и проведение конкурсов «Бюджет для граждан»"/>
        <s v="Реализация мер по развитию  практик инициативного бюджетирования, иных практик вовлечения граждан в процессы управления, основанные на интернет-решениях, благодаря которым граждане вовлекаются в процесс формирования, обсуждения, принятия и реализации решений, в том числе в бюджетной сфере (далее - иные практики)"/>
        <s v="Ежегодное участие Иркутской области в составлении федерального каталога лучших региональных практик в области повышения финансовой грамотности"/>
        <s v="Задача 8. Мониторинг уровня финансовой грамотности населения"/>
        <s v="Организация и проведение опросов о проводимых в Иркутской области мероприятиях по повышению финансовой грамотности населения, открытости бюджетных данных, программе долгосрочных сбережений"/>
        <s v="Активизация участия населения во Всероссийском онлайн-зачете по финансовой грамотности в Иркутской области"/>
      </sharedItems>
    </cacheField>
    <cacheField name="Ответственные исполнители (координаторы) мероприятия" numFmtId="0">
      <sharedItems containsBlank="1" containsMixedTypes="1" containsNumber="1" containsInteger="1" minValue="3" maxValue="3" longText="1"/>
    </cacheField>
    <cacheField name="Категория населения*" numFmtId="0">
      <sharedItems containsBlank="1" containsMixedTypes="1" containsNumber="1" containsInteger="1" minValue="4" maxValue="4" count="13">
        <n v="4"/>
        <m/>
        <s v="взрослое (экономически активное) население"/>
        <s v="дошкольники"/>
        <s v="школьники"/>
        <s v="студенты СПО"/>
        <s v="студенты ВУЗов"/>
        <s v="пенсионеры и люди предпенсионного возраста"/>
        <s v="дети-сироты и дети, оставшиеся без попечения родителей"/>
        <s v="люди с ограниченными возможностями здоровья"/>
        <s v="безработные граждане"/>
        <s v="волонтеры финансового просвещения"/>
        <s v="субъекты малого и среднего предпринимательства, ИП и самозанятые граждане"/>
      </sharedItems>
    </cacheField>
    <cacheField name="Ожидаемый результат реализации мероприятия " numFmtId="0">
      <sharedItems containsBlank="1" containsMixedTypes="1" containsNumber="1" containsInteger="1" minValue="5" maxValue="5" longText="1"/>
    </cacheField>
    <cacheField name="Единица измерения результата" numFmtId="0">
      <sharedItems containsBlank="1" containsMixedTypes="1" containsNumber="1" containsInteger="1" minValue="6" maxValue="6" count="6">
        <n v="6"/>
        <m/>
        <s v="ед."/>
        <s v="да/нет"/>
        <s v="чел."/>
        <s v="%"/>
      </sharedItems>
    </cacheField>
    <cacheField name="Значение результата 2025 год" numFmtId="0">
      <sharedItems containsBlank="1" containsMixedTypes="1" containsNumber="1" containsInteger="1" minValue="0" maxValue="700000"/>
    </cacheField>
    <cacheField name="Значение результата 2026 год" numFmtId="0">
      <sharedItems containsBlank="1" containsMixedTypes="1" containsNumber="1" containsInteger="1" minValue="0" maxValue="700000"/>
    </cacheField>
    <cacheField name="Значение результата 2027 год" numFmtId="0">
      <sharedItems containsBlank="1" containsMixedTypes="1" containsNumber="1" containsInteger="1" minValue="0" maxValue="700000"/>
    </cacheField>
    <cacheField name="Проведение мероприятия в рамках Всероссийской просветительской Эстафеты &quot;Мои финансы&quot; с указанием номера этапа Эстафеты _x000a_(Да / Нет)" numFmtId="0">
      <sharedItems containsBlank="1" containsMixedTypes="1" containsNumber="1" containsInteger="1" minValue="10" maxValue="10"/>
    </cacheField>
    <cacheField name="Минфин" numFmtId="0">
      <sharedItems containsBlank="1" containsMixedTypes="1" containsNumber="1" containsInteger="1" minValue="1" maxValue="3500"/>
    </cacheField>
    <cacheField name="Минфин2" numFmtId="0">
      <sharedItems containsBlank="1" containsMixedTypes="1" containsNumber="1" containsInteger="1" minValue="1" maxValue="3500"/>
    </cacheField>
    <cacheField name="Минфин3" numFmtId="0">
      <sharedItems containsBlank="1" containsMixedTypes="1" containsNumber="1" containsInteger="1" minValue="1" maxValue="3500"/>
    </cacheField>
    <cacheField name="ИРО" numFmtId="0">
      <sharedItems containsString="0" containsBlank="1" containsNumber="1" containsInteger="1" minValue="1" maxValue="2025"/>
    </cacheField>
    <cacheField name="ИРО2" numFmtId="0">
      <sharedItems containsString="0" containsBlank="1" containsNumber="1" containsInteger="1" minValue="1" maxValue="2026"/>
    </cacheField>
    <cacheField name="ИРО3" numFmtId="0">
      <sharedItems containsString="0" containsBlank="1" containsNumber="1" containsInteger="1" minValue="1" maxValue="2027"/>
    </cacheField>
    <cacheField name="ЦБ РФ" numFmtId="0">
      <sharedItems containsString="0" containsBlank="1" containsNumber="1" containsInteger="1" minValue="1" maxValue="150000"/>
    </cacheField>
    <cacheField name="ЦБ РФ2" numFmtId="0">
      <sharedItems containsString="0" containsBlank="1" containsNumber="1" containsInteger="1" minValue="1" maxValue="150000"/>
    </cacheField>
    <cacheField name="ЦБ РФ3" numFmtId="0">
      <sharedItems containsString="0" containsBlank="1" containsNumber="1" containsInteger="1" minValue="1" maxValue="150000"/>
    </cacheField>
    <cacheField name="Минобр " numFmtId="0">
      <sharedItems containsString="0" containsBlank="1" containsNumber="1" containsInteger="1" minValue="0" maxValue="340000"/>
    </cacheField>
    <cacheField name="Минобр 2" numFmtId="0">
      <sharedItems containsString="0" containsBlank="1" containsNumber="1" containsInteger="1" minValue="0" maxValue="340000"/>
    </cacheField>
    <cacheField name="Минобр 3" numFmtId="0">
      <sharedItems containsString="0" containsBlank="1" containsNumber="1" containsInteger="1" minValue="0" maxValue="340000"/>
    </cacheField>
    <cacheField name="Минсоц" numFmtId="0">
      <sharedItems containsString="0" containsBlank="1" containsNumber="1" containsInteger="1" minValue="2" maxValue="6500"/>
    </cacheField>
    <cacheField name="Минсоц2" numFmtId="0">
      <sharedItems containsString="0" containsBlank="1" containsNumber="1" containsInteger="1" minValue="2" maxValue="6600"/>
    </cacheField>
    <cacheField name="Минсоц3" numFmtId="0">
      <sharedItems containsString="0" containsBlank="1" containsNumber="1" containsInteger="1" minValue="2" maxValue="6700"/>
    </cacheField>
    <cacheField name="Учебно-метод. центр развития соц. обс." numFmtId="0">
      <sharedItems containsString="0" containsBlank="1" containsNumber="1" containsInteger="1" minValue="2025" maxValue="2025"/>
    </cacheField>
    <cacheField name="Учебно-метод. центр развития соц. обс.2" numFmtId="0">
      <sharedItems containsString="0" containsBlank="1" containsNumber="1" containsInteger="1" minValue="2026" maxValue="2026"/>
    </cacheField>
    <cacheField name="Учебно-метод. центр развития соц. обс.3" numFmtId="0">
      <sharedItems containsString="0" containsBlank="1" containsNumber="1" containsInteger="1" minValue="2027" maxValue="2027"/>
    </cacheField>
    <cacheField name="Минтруд" numFmtId="0">
      <sharedItems containsString="0" containsBlank="1" containsNumber="1" containsInteger="1" minValue="5" maxValue="2025"/>
    </cacheField>
    <cacheField name="Минтруд2" numFmtId="0">
      <sharedItems containsString="0" containsBlank="1" containsNumber="1" containsInteger="1" minValue="5" maxValue="2026"/>
    </cacheField>
    <cacheField name="Минтруд3" numFmtId="0">
      <sharedItems containsString="0" containsBlank="1" containsNumber="1" containsInteger="1" minValue="5" maxValue="2027"/>
    </cacheField>
    <cacheField name="Минэк " numFmtId="0">
      <sharedItems containsString="0" containsBlank="1" containsNumber="1" containsInteger="1" minValue="5" maxValue="2025"/>
    </cacheField>
    <cacheField name="Минэк 2" numFmtId="0">
      <sharedItems containsString="0" containsBlank="1" containsNumber="1" containsInteger="1" minValue="5" maxValue="2026"/>
    </cacheField>
    <cacheField name="Минэк 3" numFmtId="0">
      <sharedItems containsString="0" containsBlank="1" containsNumber="1" containsInteger="1" minValue="5" maxValue="2027"/>
    </cacheField>
    <cacheField name="Минэк (Мой бизнес)" numFmtId="0">
      <sharedItems containsString="0" containsBlank="1" containsNumber="1" containsInteger="1" minValue="1" maxValue="3200"/>
    </cacheField>
    <cacheField name="Минэк (Мой бизнес)2" numFmtId="0">
      <sharedItems containsString="0" containsBlank="1" containsNumber="1" containsInteger="1" minValue="1" maxValue="3350"/>
    </cacheField>
    <cacheField name="Минэк (Мой бизнес)3" numFmtId="0">
      <sharedItems containsString="0" containsBlank="1" containsNumber="1" containsInteger="1" minValue="1" maxValue="3500"/>
    </cacheField>
    <cacheField name="Минэк (Фонд микрокредитования)" numFmtId="0">
      <sharedItems containsString="0" containsBlank="1" containsNumber="1" containsInteger="1" minValue="3" maxValue="2025"/>
    </cacheField>
    <cacheField name="Минэк (Фонд микрокредитования)2" numFmtId="0">
      <sharedItems containsString="0" containsBlank="1" containsNumber="1" containsInteger="1" minValue="3" maxValue="2026"/>
    </cacheField>
    <cacheField name="Минэк (Фонд микрокредитования)3" numFmtId="0">
      <sharedItems containsString="0" containsBlank="1" containsNumber="1" containsInteger="1" minValue="3" maxValue="2027"/>
    </cacheField>
    <cacheField name="Минмолодеж." numFmtId="0">
      <sharedItems containsBlank="1" containsMixedTypes="1" containsNumber="1" containsInteger="1" minValue="5" maxValue="5"/>
    </cacheField>
    <cacheField name="Минкульт" numFmtId="0">
      <sharedItems containsString="0" containsBlank="1" containsNumber="1" containsInteger="1" minValue="1" maxValue="3212"/>
    </cacheField>
    <cacheField name="Минкульт2" numFmtId="0">
      <sharedItems containsString="0" containsBlank="1" containsNumber="1" containsInteger="1" minValue="1" maxValue="3382"/>
    </cacheField>
    <cacheField name="Минкульт3" numFmtId="0">
      <sharedItems containsString="0" containsBlank="1" containsNumber="1" containsInteger="1" minValue="0" maxValue="3660"/>
    </cacheField>
    <cacheField name="ГАУ &quot;МФЦ ИО&quot;" numFmtId="0">
      <sharedItems containsString="0" containsBlank="1" containsNumber="1" containsInteger="1" minValue="5" maxValue="1600000"/>
    </cacheField>
    <cacheField name="ГАУ &quot;МФЦ ИО&quot;2" numFmtId="0">
      <sharedItems containsString="0" containsBlank="1" containsNumber="1" containsInteger="1" minValue="5" maxValue="1600000"/>
    </cacheField>
    <cacheField name="ГАУ &quot;МФЦ ИО&quot;3" numFmtId="0">
      <sharedItems containsString="0" containsBlank="1" containsNumber="1" containsInteger="1" minValue="5" maxValue="1600000"/>
    </cacheField>
    <cacheField name="Роспотребнадзор" numFmtId="0">
      <sharedItems containsBlank="1" containsMixedTypes="1" containsNumber="1" containsInteger="1" minValue="5" maxValue="5"/>
    </cacheField>
    <cacheField name="Роспотребнадзор2" numFmtId="0">
      <sharedItems containsBlank="1" containsMixedTypes="1" containsNumber="1" containsInteger="1" minValue="5" maxValue="5"/>
    </cacheField>
    <cacheField name="Роспотребнадзор3" numFmtId="0">
      <sharedItems containsBlank="1" containsMixedTypes="1" containsNumber="1" containsInteger="1" minValue="5" maxValue="5"/>
    </cacheField>
    <cacheField name="УФНС" numFmtId="0">
      <sharedItems containsString="0" containsBlank="1" containsNumber="1" containsInteger="1" minValue="5" maxValue="700000"/>
    </cacheField>
    <cacheField name="УФНС2" numFmtId="0">
      <sharedItems containsString="0" containsBlank="1" containsNumber="1" containsInteger="1" minValue="5" maxValue="700000"/>
    </cacheField>
    <cacheField name="УФНС3" numFmtId="0">
      <sharedItems containsString="0" containsBlank="1" containsNumber="1" containsInteger="1" minValue="5" maxValue="700000"/>
    </cacheField>
    <cacheField name="Отделение Соц. (Пен.) фонда России по Ирк. Обл" numFmtId="0">
      <sharedItems containsString="0" containsBlank="1" containsNumber="1" containsInteger="1" minValue="1" maxValue="10000"/>
    </cacheField>
    <cacheField name="Отделение Соц. (Пен.) фонда России по Ирк. Обл2" numFmtId="0">
      <sharedItems containsString="0" containsBlank="1" containsNumber="1" containsInteger="1" minValue="1" maxValue="10000"/>
    </cacheField>
    <cacheField name="Отделение Соц. (Пен.) фонда России по Ирк. Обл3" numFmtId="0">
      <sharedItems containsString="0" containsBlank="1" containsNumber="1" containsInteger="1" minValue="1" maxValue="10000"/>
    </cacheField>
    <cacheField name="ТФОМС" numFmtId="0">
      <sharedItems containsString="0" containsBlank="1" containsNumber="1" containsInteger="1" minValue="3" maxValue="2025"/>
    </cacheField>
    <cacheField name="ТФОМС2" numFmtId="0">
      <sharedItems containsString="0" containsBlank="1" containsNumber="1" containsInteger="1" minValue="3" maxValue="2026"/>
    </cacheField>
    <cacheField name="ТФОМС3" numFmtId="0">
      <sharedItems containsString="0" containsBlank="1" containsNumber="1" containsInteger="1" minValue="3" maxValue="2027"/>
    </cacheField>
    <cacheField name="ИГУ" numFmtId="0">
      <sharedItems containsBlank="1" containsMixedTypes="1" containsNumber="1" containsInteger="1" minValue="2" maxValue="1000"/>
    </cacheField>
    <cacheField name="ИГУ2" numFmtId="0">
      <sharedItems containsBlank="1" containsMixedTypes="1" containsNumber="1" containsInteger="1" minValue="2" maxValue="1000"/>
    </cacheField>
    <cacheField name="ИГУ3" numFmtId="0">
      <sharedItems containsBlank="1" containsMixedTypes="1" containsNumber="1" containsInteger="1" minValue="2" maxValue="1000"/>
    </cacheField>
    <cacheField name="ИРНИТУ" numFmtId="0">
      <sharedItems containsBlank="1" containsMixedTypes="1" containsNumber="1" containsInteger="1" minValue="1" maxValue="50"/>
    </cacheField>
    <cacheField name="ИРНИТУ2" numFmtId="0">
      <sharedItems containsBlank="1" containsMixedTypes="1" containsNumber="1" containsInteger="1" minValue="1" maxValue="80"/>
    </cacheField>
    <cacheField name="ИРНИТУ3" numFmtId="0">
      <sharedItems containsBlank="1" containsMixedTypes="1" containsNumber="1" containsInteger="1" minValue="1" maxValue="100"/>
    </cacheField>
    <cacheField name="БГУ" numFmtId="0">
      <sharedItems containsBlank="1" containsMixedTypes="1" containsNumber="1" containsInteger="1" minValue="2" maxValue="1000"/>
    </cacheField>
    <cacheField name="БГУ2" numFmtId="0">
      <sharedItems containsBlank="1" containsMixedTypes="1" containsNumber="1" containsInteger="1" minValue="2" maxValue="1000"/>
    </cacheField>
    <cacheField name="БГУ3" numFmtId="0">
      <sharedItems containsBlank="1" containsMixedTypes="1" containsNumber="1" containsInteger="1" minValue="2" maxValue="1000"/>
    </cacheField>
    <cacheField name="ИРГУПС" numFmtId="0">
      <sharedItems containsBlank="1" containsMixedTypes="1" containsNumber="1" containsInteger="1" minValue="2" maxValue="1000"/>
    </cacheField>
    <cacheField name="ИРГУПС2" numFmtId="0">
      <sharedItems containsBlank="1" containsMixedTypes="1" containsNumber="1" containsInteger="1" minValue="2" maxValue="1000"/>
    </cacheField>
    <cacheField name="ИРГУПС3" numFmtId="0">
      <sharedItems containsBlank="1" containsMixedTypes="1" containsNumber="1" containsInteger="1" minValue="2" maxValue="1000"/>
    </cacheField>
    <cacheField name="ПАО Сбербанк" numFmtId="0">
      <sharedItems containsString="0" containsBlank="1" containsNumber="1" containsInteger="1" minValue="5" maxValue="2025"/>
    </cacheField>
    <cacheField name="ПАО Сбербанк2" numFmtId="0">
      <sharedItems containsString="0" containsBlank="1" containsNumber="1" containsInteger="1" minValue="5" maxValue="2025"/>
    </cacheField>
    <cacheField name="ПАО Сбербанк3" numFmtId="0">
      <sharedItems containsString="0" containsBlank="1" containsNumber="1" containsInteger="1" minValue="5" maxValue="2025"/>
    </cacheField>
    <cacheField name="АО Почта Банк" numFmtId="0">
      <sharedItems containsString="0" containsBlank="1" containsNumber="1" containsInteger="1" minValue="5" maxValue="2025"/>
    </cacheField>
    <cacheField name="АО Почта Банк2" numFmtId="0">
      <sharedItems containsString="0" containsBlank="1" containsNumber="1" containsInteger="1" minValue="5" maxValue="2026"/>
    </cacheField>
    <cacheField name="АО Почта Банк3" numFmtId="0">
      <sharedItems containsString="0" containsBlank="1" containsNumber="1" containsInteger="1" minValue="5" maxValue="2027"/>
    </cacheField>
    <cacheField name="Альфабанк" numFmtId="0">
      <sharedItems containsString="0" containsBlank="1" containsNumber="1" containsInteger="1" minValue="5" maxValue="2025"/>
    </cacheField>
    <cacheField name="Альфабанк2" numFmtId="0">
      <sharedItems containsString="0" containsBlank="1" containsNumber="1" containsInteger="1" minValue="5" maxValue="2026"/>
    </cacheField>
    <cacheField name="Альфабанк3" numFmtId="0">
      <sharedItems containsString="0" containsBlank="1" containsNumber="1" containsInteger="1" minValue="5" maxValue="2027"/>
    </cacheField>
    <cacheField name="Банк ВТБ" numFmtId="0">
      <sharedItems containsBlank="1" containsMixedTypes="1" containsNumber="1" containsInteger="1" minValue="5" maxValue="5"/>
    </cacheField>
    <cacheField name="Банк ВТБ2" numFmtId="0">
      <sharedItems containsBlank="1" containsMixedTypes="1" containsNumber="1" containsInteger="1" minValue="5" maxValue="5"/>
    </cacheField>
    <cacheField name="Банк ВТБ3" numFmtId="0">
      <sharedItems containsBlank="1" containsMixedTypes="1" containsNumber="1" containsInteger="1" minValue="5" maxValue="20"/>
    </cacheField>
    <cacheField name="г.о. Ангарск" numFmtId="0">
      <sharedItems containsString="0" containsBlank="1" containsNumber="1" containsInteger="1" minValue="0" maxValue="4000"/>
    </cacheField>
    <cacheField name="г.о. Ангарск2" numFmtId="0">
      <sharedItems containsString="0" containsBlank="1" containsNumber="1" containsInteger="1" minValue="0" maxValue="4500"/>
    </cacheField>
    <cacheField name="г.о. Ангарск3" numFmtId="0">
      <sharedItems containsString="0" containsBlank="1" containsNumber="1" containsInteger="1" minValue="0" maxValue="4760"/>
    </cacheField>
    <cacheField name="г.о. Братск" numFmtId="0">
      <sharedItems containsString="0" containsBlank="1" containsNumber="1" containsInteger="1" minValue="1" maxValue="2025"/>
    </cacheField>
    <cacheField name="г.о. Братск2" numFmtId="0">
      <sharedItems containsString="0" containsBlank="1" containsNumber="1" containsInteger="1" minValue="1" maxValue="2026"/>
    </cacheField>
    <cacheField name="г.о. Братск3" numFmtId="0">
      <sharedItems containsString="0" containsBlank="1" containsNumber="1" containsInteger="1" minValue="1" maxValue="2027"/>
    </cacheField>
    <cacheField name="г.о. Зима" numFmtId="0">
      <sharedItems containsString="0" containsBlank="1" containsNumber="1" containsInteger="1" minValue="1" maxValue="5000"/>
    </cacheField>
    <cacheField name="г.о. Зима2" numFmtId="0">
      <sharedItems containsString="0" containsBlank="1" containsNumber="1" containsInteger="1" minValue="1" maxValue="8000"/>
    </cacheField>
    <cacheField name="г.о. Зима3" numFmtId="0">
      <sharedItems containsString="0" containsBlank="1" containsNumber="1" containsInteger="1" minValue="1" maxValue="8000"/>
    </cacheField>
    <cacheField name="г.о. Иркутск" numFmtId="0">
      <sharedItems containsString="0" containsBlank="1" containsNumber="1" containsInteger="1" minValue="1" maxValue="115000"/>
    </cacheField>
    <cacheField name="г.о. Иркутск2" numFmtId="0">
      <sharedItems containsString="0" containsBlank="1" containsNumber="1" containsInteger="1" minValue="1" maxValue="115000"/>
    </cacheField>
    <cacheField name="г.о. Иркутск3" numFmtId="0">
      <sharedItems containsString="0" containsBlank="1" containsNumber="1" containsInteger="1" minValue="1" maxValue="115000"/>
    </cacheField>
    <cacheField name="г.о. Саянск" numFmtId="0">
      <sharedItems containsString="0" containsBlank="1" containsNumber="1" containsInteger="1" minValue="1" maxValue="3500"/>
    </cacheField>
    <cacheField name="г.о. Саянск2" numFmtId="0">
      <sharedItems containsString="0" containsBlank="1" containsNumber="1" containsInteger="1" minValue="1" maxValue="3600"/>
    </cacheField>
    <cacheField name="г.о. Саянск3" numFmtId="0">
      <sharedItems containsString="0" containsBlank="1" containsNumber="1" containsInteger="1" minValue="1" maxValue="3700"/>
    </cacheField>
    <cacheField name="г.о. Свирск" numFmtId="0">
      <sharedItems containsString="0" containsBlank="1" containsNumber="1" containsInteger="1" minValue="1" maxValue="2025"/>
    </cacheField>
    <cacheField name="г.о. Свирск2" numFmtId="0">
      <sharedItems containsString="0" containsBlank="1" containsNumber="1" containsInteger="1" minValue="1" maxValue="2026"/>
    </cacheField>
    <cacheField name="г.о. Свирск3" numFmtId="0">
      <sharedItems containsString="0" containsBlank="1" containsNumber="1" containsInteger="1" minValue="1" maxValue="2027"/>
    </cacheField>
    <cacheField name="г.о. Тулун" numFmtId="0">
      <sharedItems containsString="0" containsBlank="1" containsNumber="1" containsInteger="1" minValue="1" maxValue="2025"/>
    </cacheField>
    <cacheField name="г.о. Тулун2" numFmtId="0">
      <sharedItems containsString="0" containsBlank="1" containsNumber="1" containsInteger="1" minValue="1" maxValue="2026"/>
    </cacheField>
    <cacheField name="г.о. Тулун3" numFmtId="0">
      <sharedItems containsString="0" containsBlank="1" containsNumber="1" containsInteger="1" minValue="1" maxValue="2027"/>
    </cacheField>
    <cacheField name="г.о. Усолье-Сибирское" numFmtId="0">
      <sharedItems containsString="0" containsBlank="1" containsNumber="1" containsInteger="1" minValue="1" maxValue="2025"/>
    </cacheField>
    <cacheField name="г.о. Усолье-Сибирское2" numFmtId="0">
      <sharedItems containsString="0" containsBlank="1" containsNumber="1" containsInteger="1" minValue="1" maxValue="2026"/>
    </cacheField>
    <cacheField name="г.о. Усолье-Сибирское3" numFmtId="0">
      <sharedItems containsString="0" containsBlank="1" containsNumber="1" containsInteger="1" minValue="1" maxValue="2027"/>
    </cacheField>
    <cacheField name="г.о. Усть-Илимск" numFmtId="0">
      <sharedItems containsString="0" containsBlank="1" containsNumber="1" containsInteger="1" minValue="1" maxValue="2025"/>
    </cacheField>
    <cacheField name="г.о. Усть-Илимск2" numFmtId="0">
      <sharedItems containsString="0" containsBlank="1" containsNumber="1" containsInteger="1" minValue="1" maxValue="2026"/>
    </cacheField>
    <cacheField name="г.о. Усть-Илимск3" numFmtId="0">
      <sharedItems containsString="0" containsBlank="1" containsNumber="1" containsInteger="1" minValue="1" maxValue="2027"/>
    </cacheField>
    <cacheField name="г.о. Черемхово" numFmtId="0">
      <sharedItems containsBlank="1" containsMixedTypes="1" containsNumber="1" containsInteger="1" minValue="1" maxValue="5"/>
    </cacheField>
    <cacheField name="г.о. Черемхово2" numFmtId="0">
      <sharedItems containsString="0" containsBlank="1" containsNumber="1" containsInteger="1" minValue="1" maxValue="2026"/>
    </cacheField>
    <cacheField name="г.о. Черемхово3" numFmtId="0">
      <sharedItems containsString="0" containsBlank="1" containsNumber="1" containsInteger="1" minValue="1" maxValue="2027"/>
    </cacheField>
    <cacheField name="Аларский м.р." numFmtId="0">
      <sharedItems containsString="0" containsBlank="1" containsNumber="1" containsInteger="1" minValue="1" maxValue="5000"/>
    </cacheField>
    <cacheField name="Аларский м.р.2" numFmtId="0">
      <sharedItems containsString="0" containsBlank="1" containsNumber="1" containsInteger="1" minValue="1" maxValue="5100"/>
    </cacheField>
    <cacheField name="Аларский м.р.3" numFmtId="0">
      <sharedItems containsString="0" containsBlank="1" containsNumber="1" containsInteger="1" minValue="1" maxValue="5200"/>
    </cacheField>
    <cacheField name="Балаганский м.р." numFmtId="0">
      <sharedItems containsString="0" containsBlank="1" containsNumber="1" containsInteger="1" minValue="1" maxValue="2025"/>
    </cacheField>
    <cacheField name="Балаганский м.р.2" numFmtId="0">
      <sharedItems containsString="0" containsBlank="1" containsNumber="1" containsInteger="1" minValue="1" maxValue="2026"/>
    </cacheField>
    <cacheField name="Балаганский м.р.3" numFmtId="0">
      <sharedItems containsString="0" containsBlank="1" containsNumber="1" containsInteger="1" minValue="1" maxValue="2027"/>
    </cacheField>
    <cacheField name="Баяндаевский м.р." numFmtId="0">
      <sharedItems containsBlank="1" containsMixedTypes="1" containsNumber="1" containsInteger="1" minValue="1" maxValue="5"/>
    </cacheField>
    <cacheField name="Баяндаевский м.р.2" numFmtId="0">
      <sharedItems containsString="0" containsBlank="1" containsNumber="1" containsInteger="1" minValue="1" maxValue="2026"/>
    </cacheField>
    <cacheField name="Баяндаевский м.р.3" numFmtId="0">
      <sharedItems containsString="0" containsBlank="1" containsNumber="1" containsInteger="1" minValue="1" maxValue="2027"/>
    </cacheField>
    <cacheField name="Бодайбинский м.р." numFmtId="0">
      <sharedItems containsString="0" containsBlank="1" containsNumber="1" containsInteger="1" minValue="1" maxValue="50000"/>
    </cacheField>
    <cacheField name="Бодайбинский м.р.2" numFmtId="0">
      <sharedItems containsString="0" containsBlank="1" containsNumber="1" containsInteger="1" minValue="1" maxValue="50000"/>
    </cacheField>
    <cacheField name="Бодайбинский м.р.3" numFmtId="0">
      <sharedItems containsString="0" containsBlank="1" containsNumber="1" containsInteger="1" minValue="1" maxValue="50000"/>
    </cacheField>
    <cacheField name="Боханский м.р." numFmtId="0">
      <sharedItems containsString="0" containsBlank="1" containsNumber="1" containsInteger="1" minValue="1" maxValue="2025"/>
    </cacheField>
    <cacheField name="Боханский м.р.2" numFmtId="0">
      <sharedItems containsString="0" containsBlank="1" containsNumber="1" containsInteger="1" minValue="1" maxValue="2026"/>
    </cacheField>
    <cacheField name="Боханский м.р.3" numFmtId="0">
      <sharedItems containsString="0" containsBlank="1" containsNumber="1" containsInteger="1" minValue="1" maxValue="2500"/>
    </cacheField>
    <cacheField name="Братский м.р." numFmtId="0">
      <sharedItems containsString="0" containsBlank="1" containsNumber="1" containsInteger="1" minValue="1" maxValue="2025"/>
    </cacheField>
    <cacheField name="Братский м.р.2" numFmtId="0">
      <sharedItems containsString="0" containsBlank="1" containsNumber="1" containsInteger="1" minValue="1" maxValue="2026"/>
    </cacheField>
    <cacheField name="Братский м.р.3" numFmtId="0">
      <sharedItems containsString="0" containsBlank="1" containsNumber="1" containsInteger="1" minValue="1" maxValue="2027"/>
    </cacheField>
    <cacheField name="Жигаловский м.р." numFmtId="0">
      <sharedItems containsString="0" containsBlank="1" containsNumber="1" containsInteger="1" minValue="1" maxValue="2025"/>
    </cacheField>
    <cacheField name="Жигаловский м.р.2" numFmtId="0">
      <sharedItems containsString="0" containsBlank="1" containsNumber="1" containsInteger="1" minValue="1" maxValue="2026"/>
    </cacheField>
    <cacheField name="Жигаловский м.р.3" numFmtId="0">
      <sharedItems containsString="0" containsBlank="1" containsNumber="1" containsInteger="1" minValue="1" maxValue="2027"/>
    </cacheField>
    <cacheField name="Заларинский м.р." numFmtId="0">
      <sharedItems containsString="0" containsBlank="1" containsNumber="1" containsInteger="1" minValue="1" maxValue="2025"/>
    </cacheField>
    <cacheField name="Заларинский м.р.2" numFmtId="0">
      <sharedItems containsString="0" containsBlank="1" containsNumber="1" containsInteger="1" minValue="1" maxValue="2026"/>
    </cacheField>
    <cacheField name="Заларинский м.р.3" numFmtId="0">
      <sharedItems containsString="0" containsBlank="1" containsNumber="1" containsInteger="1" minValue="1" maxValue="2027"/>
    </cacheField>
    <cacheField name="Зиминский м.р." numFmtId="0">
      <sharedItems containsString="0" containsBlank="1" containsNumber="1" containsInteger="1" minValue="1" maxValue="2025"/>
    </cacheField>
    <cacheField name="Зиминский м.р.2" numFmtId="0">
      <sharedItems containsString="0" containsBlank="1" containsNumber="1" containsInteger="1" minValue="1" maxValue="2026"/>
    </cacheField>
    <cacheField name="Зиминский м.р.3" numFmtId="0">
      <sharedItems containsString="0" containsBlank="1" containsNumber="1" containsInteger="1" minValue="1" maxValue="2027"/>
    </cacheField>
    <cacheField name="Иркутский м.р." numFmtId="0">
      <sharedItems containsString="0" containsBlank="1" containsNumber="1" containsInteger="1" minValue="1" maxValue="6500"/>
    </cacheField>
    <cacheField name="Иркутский м.р.2" numFmtId="0">
      <sharedItems containsString="0" containsBlank="1" containsNumber="1" containsInteger="1" minValue="1" maxValue="7000"/>
    </cacheField>
    <cacheField name="Иркутский м.р.3" numFmtId="0">
      <sharedItems containsString="0" containsBlank="1" containsNumber="1" containsInteger="1" minValue="1" maxValue="7500"/>
    </cacheField>
    <cacheField name="Казачинско-Ленский м.р." numFmtId="0">
      <sharedItems containsString="0" containsBlank="1" containsNumber="1" containsInteger="1" minValue="1" maxValue="2025"/>
    </cacheField>
    <cacheField name="Казачинско-Ленский м.р.2" numFmtId="0">
      <sharedItems containsString="0" containsBlank="1" containsNumber="1" containsInteger="1" minValue="0" maxValue="2026"/>
    </cacheField>
    <cacheField name="Казачинско-Ленский м.р.3" numFmtId="0">
      <sharedItems containsString="0" containsBlank="1" containsNumber="1" containsInteger="1" minValue="1" maxValue="2027"/>
    </cacheField>
    <cacheField name="Катангский м.р." numFmtId="0">
      <sharedItems containsBlank="1" containsMixedTypes="1" containsNumber="1" containsInteger="1" minValue="1" maxValue="5"/>
    </cacheField>
    <cacheField name="Катангский м.р.2" numFmtId="0">
      <sharedItems containsString="0" containsBlank="1" containsNumber="1" containsInteger="1" minValue="1" maxValue="2026"/>
    </cacheField>
    <cacheField name="Катангский м.р.3" numFmtId="0">
      <sharedItems containsString="0" containsBlank="1" containsNumber="1" containsInteger="1" minValue="1" maxValue="2027"/>
    </cacheField>
    <cacheField name="Качугский м.р." numFmtId="0">
      <sharedItems containsString="0" containsBlank="1" containsNumber="1" containsInteger="1" minValue="1" maxValue="2025"/>
    </cacheField>
    <cacheField name="Качугский м.р.2" numFmtId="0">
      <sharedItems containsString="0" containsBlank="1" containsNumber="1" containsInteger="1" minValue="1" maxValue="2026"/>
    </cacheField>
    <cacheField name="Качугский м.р.3" numFmtId="0">
      <sharedItems containsString="0" containsBlank="1" containsNumber="1" containsInteger="1" minValue="1" maxValue="2027"/>
    </cacheField>
    <cacheField name="Киренский м.р." numFmtId="0">
      <sharedItems containsBlank="1" containsMixedTypes="1" containsNumber="1" containsInteger="1" minValue="1" maxValue="5"/>
    </cacheField>
    <cacheField name="Киренский м.р.2" numFmtId="0">
      <sharedItems containsString="0" containsBlank="1" containsNumber="1" containsInteger="1" minValue="1" maxValue="2026"/>
    </cacheField>
    <cacheField name="Киренский м.р.3" numFmtId="0">
      <sharedItems containsString="0" containsBlank="1" containsNumber="1" containsInteger="1" minValue="1" maxValue="2027"/>
    </cacheField>
    <cacheField name="Куйтунский м.р." numFmtId="0">
      <sharedItems containsString="0" containsBlank="1" containsNumber="1" containsInteger="1" minValue="1" maxValue="2025"/>
    </cacheField>
    <cacheField name="Куйтунский м.р.2" numFmtId="0">
      <sharedItems containsString="0" containsBlank="1" containsNumber="1" containsInteger="1" minValue="1" maxValue="2026"/>
    </cacheField>
    <cacheField name="Куйтунский м.р.3" numFmtId="0">
      <sharedItems containsString="0" containsBlank="1" containsNumber="1" containsInteger="1" minValue="1" maxValue="5000"/>
    </cacheField>
    <cacheField name="Мамско-Чуйский м.р." numFmtId="0">
      <sharedItems containsString="0" containsBlank="1" containsNumber="1" containsInteger="1" minValue="1" maxValue="2025"/>
    </cacheField>
    <cacheField name="Мамско-Чуйский м.р.2" numFmtId="0">
      <sharedItems containsString="0" containsBlank="1" containsNumber="1" containsInteger="1" minValue="1" maxValue="2026"/>
    </cacheField>
    <cacheField name="Мамско-Чуйский м.р.3" numFmtId="0">
      <sharedItems containsString="0" containsBlank="1" containsNumber="1" containsInteger="1" minValue="1" maxValue="2027"/>
    </cacheField>
    <cacheField name="Нижнеилимский м.р." numFmtId="0">
      <sharedItems containsString="0" containsBlank="1" containsNumber="1" containsInteger="1" minValue="1" maxValue="2025"/>
    </cacheField>
    <cacheField name="Нижнеилимский м.р.2" numFmtId="0">
      <sharedItems containsString="0" containsBlank="1" containsNumber="1" containsInteger="1" minValue="1" maxValue="2026"/>
    </cacheField>
    <cacheField name="Нижнеилимский м.р.3" numFmtId="0">
      <sharedItems containsString="0" containsBlank="1" containsNumber="1" containsInteger="1" minValue="1" maxValue="2027"/>
    </cacheField>
    <cacheField name="Нижнеудинский м.р." numFmtId="0">
      <sharedItems containsString="0" containsBlank="1" containsNumber="1" containsInteger="1" minValue="1" maxValue="2025"/>
    </cacheField>
    <cacheField name="Нижнеудинский м.р.2" numFmtId="0">
      <sharedItems containsString="0" containsBlank="1" containsNumber="1" containsInteger="1" minValue="1" maxValue="2026"/>
    </cacheField>
    <cacheField name="Нижнеудинский м.р.3" numFmtId="0">
      <sharedItems containsString="0" containsBlank="1" containsNumber="1" containsInteger="1" minValue="1" maxValue="2027"/>
    </cacheField>
    <cacheField name="Нукутский м.р." numFmtId="0">
      <sharedItems containsBlank="1" containsMixedTypes="1" containsNumber="1" containsInteger="1" minValue="1" maxValue="5"/>
    </cacheField>
    <cacheField name="Нукутский м.р.2" numFmtId="0">
      <sharedItems containsString="0" containsBlank="1" containsNumber="1" containsInteger="1" minValue="1" maxValue="2026"/>
    </cacheField>
    <cacheField name="Нукутский м.р.3" numFmtId="0">
      <sharedItems containsString="0" containsBlank="1" containsNumber="1" containsInteger="1" minValue="1" maxValue="2027"/>
    </cacheField>
    <cacheField name="Ольхонский м.р." numFmtId="0">
      <sharedItems containsString="0" containsBlank="1" containsNumber="1" containsInteger="1" minValue="1" maxValue="5000"/>
    </cacheField>
    <cacheField name="Ольхонский м.р.2" numFmtId="0">
      <sharedItems containsString="0" containsBlank="1" containsNumber="1" containsInteger="1" minValue="1" maxValue="5000"/>
    </cacheField>
    <cacheField name="Ольхонский м.р.3" numFmtId="0">
      <sharedItems containsString="0" containsBlank="1" containsNumber="1" containsInteger="1" minValue="1" maxValue="5000"/>
    </cacheField>
    <cacheField name="Осинский м.р." numFmtId="0">
      <sharedItems containsString="0" containsBlank="1" containsNumber="1" containsInteger="1" minValue="1" maxValue="2025"/>
    </cacheField>
    <cacheField name="Осинский м.р.2" numFmtId="0">
      <sharedItems containsString="0" containsBlank="1" containsNumber="1" containsInteger="1" minValue="1" maxValue="2026"/>
    </cacheField>
    <cacheField name="Осинский м.р.3" numFmtId="0">
      <sharedItems containsString="0" containsBlank="1" containsNumber="1" containsInteger="1" minValue="1" maxValue="2027"/>
    </cacheField>
    <cacheField name="Слюдянский м.р." numFmtId="0">
      <sharedItems containsString="0" containsBlank="1" containsNumber="1" containsInteger="1" minValue="1" maxValue="2025"/>
    </cacheField>
    <cacheField name="Слюдянский м.р.2" numFmtId="0">
      <sharedItems containsString="0" containsBlank="1" containsNumber="1" containsInteger="1" minValue="1" maxValue="2026"/>
    </cacheField>
    <cacheField name="Слюдянский м.р.3" numFmtId="0">
      <sharedItems containsString="0" containsBlank="1" containsNumber="1" containsInteger="1" minValue="1" maxValue="2027"/>
    </cacheField>
    <cacheField name="Тайшетский м.р." numFmtId="0">
      <sharedItems containsString="0" containsBlank="1" containsNumber="1" containsInteger="1" minValue="1" maxValue="2025"/>
    </cacheField>
    <cacheField name="Тайшетский м.р.2" numFmtId="0">
      <sharedItems containsString="0" containsBlank="1" containsNumber="1" containsInteger="1" minValue="1" maxValue="2026"/>
    </cacheField>
    <cacheField name="Тайшетский м.р.3" numFmtId="0">
      <sharedItems containsString="0" containsBlank="1" containsNumber="1" containsInteger="1" minValue="1" maxValue="2027"/>
    </cacheField>
    <cacheField name="Тулунский м.р." numFmtId="0">
      <sharedItems containsString="0" containsBlank="1" containsNumber="1" containsInteger="1" minValue="1" maxValue="2025"/>
    </cacheField>
    <cacheField name="Тулунский м.р.2" numFmtId="0">
      <sharedItems containsString="0" containsBlank="1" containsNumber="1" containsInteger="1" minValue="1" maxValue="2026"/>
    </cacheField>
    <cacheField name="Тулунский м.р.3" numFmtId="0">
      <sharedItems containsString="0" containsBlank="1" containsNumber="1" containsInteger="1" minValue="1" maxValue="2027"/>
    </cacheField>
    <cacheField name="Усольский м.р." numFmtId="0">
      <sharedItems containsString="0" containsBlank="1" containsNumber="1" containsInteger="1" minValue="1" maxValue="2025"/>
    </cacheField>
    <cacheField name="Усольский м.р.2" numFmtId="0">
      <sharedItems containsString="0" containsBlank="1" containsNumber="1" containsInteger="1" minValue="1" maxValue="2026"/>
    </cacheField>
    <cacheField name="Усольский м.р.3" numFmtId="0">
      <sharedItems containsString="0" containsBlank="1" containsNumber="1" containsInteger="1" minValue="1" maxValue="2027"/>
    </cacheField>
    <cacheField name="Усть-Илимский м.р." numFmtId="0">
      <sharedItems containsBlank="1" containsMixedTypes="1" containsNumber="1" containsInteger="1" minValue="1" maxValue="5"/>
    </cacheField>
    <cacheField name="Усть-Илимский м.р.2" numFmtId="0">
      <sharedItems containsString="0" containsBlank="1" containsNumber="1" containsInteger="1" minValue="1" maxValue="2026"/>
    </cacheField>
    <cacheField name="Усть-Илимский м.р.3" numFmtId="0">
      <sharedItems containsString="0" containsBlank="1" containsNumber="1" containsInteger="1" minValue="1" maxValue="2027"/>
    </cacheField>
    <cacheField name="Усть-Кутский м.р." numFmtId="0">
      <sharedItems containsString="0" containsBlank="1" containsNumber="1" containsInteger="1" minValue="1" maxValue="13500"/>
    </cacheField>
    <cacheField name="Усть-Кутский м.р.2" numFmtId="0">
      <sharedItems containsString="0" containsBlank="1" containsNumber="1" containsInteger="1" minValue="1" maxValue="14000"/>
    </cacheField>
    <cacheField name="Усть-Кутский м.р.3" numFmtId="0">
      <sharedItems containsString="0" containsBlank="1" containsNumber="1" containsInteger="1" minValue="1" maxValue="14000"/>
    </cacheField>
    <cacheField name="Усть-Удинский м.р." numFmtId="0">
      <sharedItems containsBlank="1" containsMixedTypes="1" containsNumber="1" containsInteger="1" minValue="1" maxValue="5"/>
    </cacheField>
    <cacheField name="Усть-Удинский м.р.2" numFmtId="0">
      <sharedItems containsString="0" containsBlank="1" containsNumber="1" containsInteger="1" minValue="1" maxValue="2026"/>
    </cacheField>
    <cacheField name="Усть-Удинский м.р.3" numFmtId="0">
      <sharedItems containsString="0" containsBlank="1" containsNumber="1" containsInteger="1" minValue="1" maxValue="2027"/>
    </cacheField>
    <cacheField name="Черемховский м.р." numFmtId="0">
      <sharedItems containsString="0" containsBlank="1" containsNumber="1" containsInteger="1" minValue="1" maxValue="4000"/>
    </cacheField>
    <cacheField name="Черемховский м.р.2" numFmtId="0">
      <sharedItems containsString="0" containsBlank="1" containsNumber="1" containsInteger="1" minValue="1" maxValue="4000"/>
    </cacheField>
    <cacheField name="Черемховский м.р.3" numFmtId="0">
      <sharedItems containsString="0" containsBlank="1" containsNumber="1" containsInteger="1" minValue="1" maxValue="4000"/>
    </cacheField>
    <cacheField name="Чунский м.р." numFmtId="0">
      <sharedItems containsBlank="1" containsMixedTypes="1" containsNumber="1" containsInteger="1" minValue="1" maxValue="5"/>
    </cacheField>
    <cacheField name="Чунский м.р.2" numFmtId="0">
      <sharedItems containsString="0" containsBlank="1" containsNumber="1" containsInteger="1" minValue="1" maxValue="2026"/>
    </cacheField>
    <cacheField name="Чунский м.р.3" numFmtId="0">
      <sharedItems containsString="0" containsBlank="1" containsNumber="1" containsInteger="1" minValue="1" maxValue="2027"/>
    </cacheField>
    <cacheField name="Шелеховский м.р." numFmtId="0">
      <sharedItems containsBlank="1" containsMixedTypes="1" containsNumber="1" containsInteger="1" minValue="1" maxValue="5"/>
    </cacheField>
    <cacheField name="Шелеховский м.р.2" numFmtId="0">
      <sharedItems containsString="0" containsBlank="1" containsNumber="1" containsInteger="1" minValue="1" maxValue="2026"/>
    </cacheField>
    <cacheField name="Шелеховский м.р.3" numFmtId="0">
      <sharedItems containsString="0" containsBlank="1" containsNumber="1" containsInteger="1" minValue="1" maxValue="2027"/>
    </cacheField>
    <cacheField name="Эхирит-Булагатский м.р." numFmtId="0">
      <sharedItems containsString="0" containsBlank="1" containsNumber="1" containsInteger="1" minValue="1" maxValue="2025"/>
    </cacheField>
    <cacheField name="Эхирит-Булагатский м.р.2" numFmtId="0">
      <sharedItems containsString="0" containsBlank="1" containsNumber="1" containsInteger="1" minValue="1" maxValue="2026"/>
    </cacheField>
    <cacheField name="Эхирит-Булагатский м.р.3" numFmtId="0">
      <sharedItems containsString="0" containsBlank="1" containsNumber="1" containsInteger="1" minValue="1" maxValue="20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4">
  <r>
    <n v="1"/>
    <x v="0"/>
    <x v="0"/>
    <n v="3"/>
    <x v="0"/>
    <n v="5"/>
    <x v="0"/>
    <n v="7"/>
    <n v="8"/>
    <n v="9"/>
    <n v="10"/>
    <n v="2025"/>
    <n v="2026"/>
    <n v="2027"/>
    <n v="2025"/>
    <n v="2026"/>
    <n v="2027"/>
    <n v="2025"/>
    <n v="2026"/>
    <n v="2027"/>
    <n v="2025"/>
    <n v="2026"/>
    <n v="2027"/>
    <n v="2025"/>
    <n v="2026"/>
    <n v="2027"/>
    <n v="2025"/>
    <n v="2026"/>
    <n v="2027"/>
    <n v="2025"/>
    <n v="2026"/>
    <n v="2027"/>
    <n v="2025"/>
    <n v="2026"/>
    <n v="2027"/>
    <n v="2025"/>
    <n v="2026"/>
    <n v="2027"/>
    <n v="2025"/>
    <n v="2026"/>
    <n v="2027"/>
    <s v="нет данных"/>
    <n v="2025"/>
    <n v="2026"/>
    <n v="2027"/>
    <n v="2025"/>
    <n v="2026"/>
    <n v="2027"/>
    <s v="нет данных"/>
    <s v="нет данных"/>
    <s v="нет данных"/>
    <n v="2025"/>
    <n v="2026"/>
    <n v="2027"/>
    <n v="2025"/>
    <n v="2026"/>
    <n v="2027"/>
    <n v="2025"/>
    <n v="2026"/>
    <n v="2027"/>
    <s v="нет информации"/>
    <s v="нет информации"/>
    <s v="нет информации"/>
    <s v="нет информации"/>
    <s v="нет информации"/>
    <s v="нет информации"/>
    <s v="нет информации"/>
    <s v="нет информации"/>
    <s v="нет информации"/>
    <s v="нет информации"/>
    <s v="нет информации"/>
    <s v="нет информации"/>
    <n v="2025"/>
    <n v="2025"/>
    <n v="2025"/>
    <n v="2025"/>
    <n v="2026"/>
    <n v="2027"/>
    <n v="2025"/>
    <n v="2026"/>
    <n v="2027"/>
    <s v="нет информации"/>
    <s v="нет информации"/>
    <s v="нет информации"/>
    <n v="2025"/>
    <n v="2026"/>
    <n v="2027"/>
    <n v="2025"/>
    <n v="2026"/>
    <n v="2027"/>
    <n v="2025"/>
    <n v="2026"/>
    <n v="2027"/>
    <n v="2025"/>
    <n v="2026"/>
    <n v="2027"/>
    <n v="2025"/>
    <n v="2026"/>
    <n v="2027"/>
    <n v="2025"/>
    <n v="2026"/>
    <n v="2027"/>
    <n v="2025"/>
    <n v="2026"/>
    <n v="2027"/>
    <n v="2025"/>
    <n v="2026"/>
    <n v="2027"/>
    <n v="2025"/>
    <n v="2026"/>
    <n v="2027"/>
    <s v="нет предл."/>
    <n v="2026"/>
    <n v="2027"/>
    <n v="2025"/>
    <n v="2026"/>
    <n v="2027"/>
    <n v="2025"/>
    <n v="2026"/>
    <n v="2027"/>
    <s v="нет предложений"/>
    <n v="2026"/>
    <n v="2027"/>
    <n v="2025"/>
    <n v="2026"/>
    <n v="2027"/>
    <n v="2025"/>
    <n v="2026"/>
    <n v="2027"/>
    <n v="2025"/>
    <n v="2026"/>
    <n v="2027"/>
    <n v="2025"/>
    <n v="2026"/>
    <n v="2027"/>
    <n v="2025"/>
    <n v="2026"/>
    <n v="2027"/>
    <n v="2025"/>
    <n v="2026"/>
    <n v="2027"/>
    <n v="2025"/>
    <n v="2026"/>
    <n v="2027"/>
    <n v="2025"/>
    <n v="2026"/>
    <n v="2027"/>
    <s v="нет данных"/>
    <n v="2026"/>
    <n v="2027"/>
    <n v="2025"/>
    <n v="2026"/>
    <n v="2027"/>
    <s v="нет предл."/>
    <n v="2026"/>
    <n v="2027"/>
    <n v="2025"/>
    <n v="2026"/>
    <n v="2027"/>
    <n v="2025"/>
    <n v="2026"/>
    <n v="2027"/>
    <n v="2025"/>
    <n v="2026"/>
    <n v="2027"/>
    <n v="2025"/>
    <n v="2026"/>
    <n v="2027"/>
    <s v="нет предл"/>
    <n v="2026"/>
    <n v="2027"/>
    <n v="2025"/>
    <n v="2026"/>
    <n v="2027"/>
    <n v="2025"/>
    <n v="2026"/>
    <n v="2027"/>
    <n v="2025"/>
    <n v="2026"/>
    <n v="2027"/>
    <n v="2025"/>
    <n v="2026"/>
    <n v="2027"/>
    <n v="2025"/>
    <n v="2026"/>
    <n v="2027"/>
    <n v="2025"/>
    <n v="2026"/>
    <n v="2027"/>
    <s v="не пред"/>
    <n v="2026"/>
    <n v="2027"/>
    <n v="2025"/>
    <n v="2026"/>
    <n v="2027"/>
    <s v="отсутст"/>
    <n v="2026"/>
    <n v="2027"/>
    <n v="2025"/>
    <n v="2026"/>
    <n v="2027"/>
    <s v="не предост."/>
    <n v="2026"/>
    <n v="2027"/>
    <s v="не предост."/>
    <n v="2026"/>
    <n v="2027"/>
    <n v="2025"/>
    <n v="2026"/>
    <n v="2027"/>
  </r>
  <r>
    <m/>
    <x v="0"/>
    <x v="1"/>
    <m/>
    <x v="1"/>
    <m/>
    <x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1.1."/>
    <x v="1"/>
    <x v="2"/>
    <s v="Министерство финансов Иркутской области, органы местного самоуправления"/>
    <x v="1"/>
    <s v="Актуализация правовых актов по вопросам реализации Программы (при необходимости)"/>
    <x v="2"/>
    <s v="да/нет"/>
    <s v="да/нет"/>
    <s v="да/нет"/>
    <s v="Нет"/>
    <m/>
    <m/>
    <m/>
    <m/>
    <m/>
    <m/>
    <m/>
    <m/>
    <m/>
    <m/>
    <m/>
    <m/>
    <m/>
    <m/>
    <m/>
    <m/>
    <m/>
    <m/>
    <m/>
    <m/>
    <m/>
    <m/>
    <m/>
    <m/>
    <m/>
    <m/>
    <m/>
    <m/>
    <m/>
    <m/>
    <m/>
    <m/>
    <m/>
    <m/>
    <m/>
    <m/>
    <m/>
    <m/>
    <m/>
    <m/>
    <m/>
    <m/>
    <m/>
    <m/>
    <m/>
    <m/>
    <m/>
    <m/>
    <m/>
    <m/>
    <m/>
    <m/>
    <m/>
    <m/>
    <m/>
    <m/>
    <m/>
    <m/>
    <m/>
    <m/>
    <m/>
    <m/>
    <m/>
    <m/>
    <m/>
    <m/>
    <m/>
    <m/>
    <m/>
    <m/>
    <m/>
    <m/>
    <m/>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r>
  <r>
    <s v="1.2."/>
    <x v="1"/>
    <x v="3"/>
    <s v="Министерство финансов Иркутской области"/>
    <x v="1"/>
    <s v="Количество проведенных заседаний координационного совета при Правительстве Иркутской области"/>
    <x v="2"/>
    <n v="1"/>
    <n v="1"/>
    <n v="1"/>
    <s v="Нет"/>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1.3."/>
    <x v="1"/>
    <x v="4"/>
    <s v="Министерство финансов Иркутской области"/>
    <x v="1"/>
    <s v="Количество проведенных заседаний Межведомственной рабочей группы по реализации в муниципальных районах (муниципальных округах, городских округах) Иркутской области мероприятий по повышению уровня финансовой грамотности населения Иркутской области"/>
    <x v="2"/>
    <n v="4"/>
    <n v="4"/>
    <n v="4"/>
    <s v="Нет"/>
    <n v="4"/>
    <n v="4"/>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1.4."/>
    <x v="1"/>
    <x v="5"/>
    <s v="Государственное автономное учреждение дополнительного профессионального образования Иркутской области «Институт развития образования Иркутской области» (далее - ГАУ ДПО ИРО), министерство финансов Иркутской области"/>
    <x v="1"/>
    <s v="Региональный информационный ресурс по финансовой грамотности соответствует установленным требованиям"/>
    <x v="3"/>
    <s v="да"/>
    <s v="да"/>
    <s v="да"/>
    <s v="Да"/>
    <s v="да"/>
    <s v="да"/>
    <s v="да"/>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1.5."/>
    <x v="1"/>
    <x v="6"/>
    <s v="Участники и соисполнители Программы"/>
    <x v="1"/>
    <s v="Информационные ресурсы участников программы соответствует установленным требованиям"/>
    <x v="3"/>
    <s v="да"/>
    <s v="да"/>
    <s v="да"/>
    <s v="Да"/>
    <s v="да"/>
    <s v="да"/>
    <s v="да"/>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1.6."/>
    <x v="1"/>
    <x v="7"/>
    <s v="ГАУ ДПО ИРО, министерство финансов Иркутской области, участники и соисполнители Программы"/>
    <x v="1"/>
    <s v="Обеспечение взаимодействия с работодателями и профсоюзными организациями "/>
    <x v="3"/>
    <s v="да"/>
    <s v="да"/>
    <s v="да"/>
    <s v="Да"/>
    <s v="да"/>
    <s v="да"/>
    <s v="да"/>
    <n v="1"/>
    <n v="2"/>
    <n v="3"/>
    <m/>
    <m/>
    <m/>
    <m/>
    <m/>
    <m/>
    <m/>
    <m/>
    <m/>
    <m/>
    <m/>
    <m/>
    <m/>
    <m/>
    <m/>
    <m/>
    <m/>
    <m/>
    <m/>
    <m/>
    <m/>
    <m/>
    <m/>
    <m/>
    <m/>
    <m/>
    <m/>
    <m/>
    <m/>
    <m/>
    <m/>
    <m/>
    <m/>
    <m/>
    <m/>
    <m/>
    <m/>
    <m/>
    <m/>
    <m/>
    <m/>
    <m/>
    <m/>
    <m/>
    <m/>
    <m/>
    <m/>
    <m/>
    <m/>
    <m/>
    <m/>
    <m/>
    <m/>
    <m/>
    <m/>
    <m/>
    <m/>
    <m/>
    <m/>
    <m/>
    <m/>
    <m/>
    <m/>
    <m/>
    <m/>
    <m/>
    <m/>
    <m/>
    <m/>
    <m/>
    <m/>
    <m/>
    <m/>
    <m/>
    <m/>
    <m/>
    <m/>
    <m/>
    <m/>
    <m/>
    <m/>
    <m/>
    <m/>
    <m/>
    <m/>
    <m/>
    <m/>
    <m/>
    <m/>
    <m/>
    <m/>
    <m/>
    <m/>
    <m/>
    <m/>
    <m/>
    <m/>
    <m/>
    <m/>
    <m/>
    <m/>
    <m/>
    <m/>
    <m/>
    <m/>
    <m/>
    <m/>
    <m/>
    <m/>
    <m/>
    <m/>
    <m/>
    <m/>
    <m/>
    <m/>
    <m/>
    <m/>
    <m/>
    <m/>
    <m/>
    <m/>
    <m/>
    <m/>
    <m/>
    <m/>
    <m/>
    <m/>
    <m/>
    <m/>
    <m/>
    <m/>
    <m/>
    <m/>
    <n v="1"/>
    <n v="1"/>
    <n v="1"/>
    <m/>
    <m/>
    <m/>
    <m/>
    <m/>
    <m/>
    <m/>
    <m/>
    <m/>
    <m/>
    <m/>
    <m/>
    <m/>
    <m/>
    <m/>
    <m/>
    <m/>
    <m/>
    <m/>
    <m/>
    <m/>
    <m/>
    <m/>
    <m/>
    <m/>
    <m/>
    <m/>
    <m/>
    <m/>
    <m/>
    <m/>
    <m/>
    <m/>
    <m/>
    <m/>
    <m/>
    <m/>
    <m/>
    <m/>
    <m/>
    <m/>
    <m/>
    <m/>
    <m/>
    <m/>
    <m/>
    <m/>
    <m/>
    <m/>
    <m/>
    <m/>
    <m/>
    <m/>
    <m/>
    <m/>
    <m/>
    <m/>
  </r>
  <r>
    <m/>
    <x v="0"/>
    <x v="8"/>
    <m/>
    <x v="1"/>
    <m/>
    <x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1."/>
    <x v="2"/>
    <x v="9"/>
    <s v="Участники и соисполнители Программы"/>
    <x v="2"/>
    <s v="Количество информационных материалов "/>
    <x v="2"/>
    <n v="21992"/>
    <n v="23061"/>
    <n v="24075"/>
    <s v="Да"/>
    <n v="50"/>
    <n v="50"/>
    <n v="50"/>
    <m/>
    <m/>
    <m/>
    <m/>
    <m/>
    <m/>
    <m/>
    <m/>
    <m/>
    <n v="150"/>
    <n v="160"/>
    <n v="165"/>
    <m/>
    <m/>
    <m/>
    <m/>
    <m/>
    <m/>
    <m/>
    <m/>
    <m/>
    <m/>
    <m/>
    <m/>
    <m/>
    <m/>
    <m/>
    <m/>
    <m/>
    <m/>
    <m/>
    <m/>
    <m/>
    <m/>
    <m/>
    <m/>
    <m/>
    <m/>
    <m/>
    <m/>
    <m/>
    <m/>
    <m/>
    <m/>
    <m/>
    <m/>
    <m/>
    <m/>
    <m/>
    <m/>
    <m/>
    <m/>
    <m/>
    <m/>
    <m/>
    <m/>
    <m/>
    <m/>
    <m/>
    <m/>
    <m/>
    <m/>
    <m/>
    <m/>
    <m/>
    <m/>
    <m/>
    <m/>
    <m/>
    <m/>
    <n v="5"/>
    <n v="5"/>
    <n v="5"/>
    <m/>
    <m/>
    <m/>
    <n v="5"/>
    <n v="7"/>
    <n v="7"/>
    <n v="21000"/>
    <n v="22000"/>
    <n v="23000"/>
    <n v="30"/>
    <n v="32"/>
    <n v="35"/>
    <m/>
    <m/>
    <m/>
    <m/>
    <m/>
    <m/>
    <m/>
    <m/>
    <m/>
    <m/>
    <m/>
    <m/>
    <m/>
    <m/>
    <m/>
    <m/>
    <m/>
    <m/>
    <n v="12"/>
    <n v="12"/>
    <n v="12"/>
    <m/>
    <m/>
    <m/>
    <n v="110"/>
    <n v="110"/>
    <n v="110"/>
    <m/>
    <m/>
    <m/>
    <m/>
    <m/>
    <m/>
    <m/>
    <m/>
    <m/>
    <m/>
    <m/>
    <m/>
    <m/>
    <m/>
    <m/>
    <n v="100"/>
    <n v="100"/>
    <n v="100"/>
    <n v="15"/>
    <n v="15"/>
    <n v="15"/>
    <m/>
    <m/>
    <m/>
    <n v="16"/>
    <n v="16"/>
    <n v="16"/>
    <m/>
    <m/>
    <m/>
    <n v="50"/>
    <n v="100"/>
    <n v="100"/>
    <n v="10"/>
    <n v="12"/>
    <n v="15"/>
    <n v="50"/>
    <n v="50"/>
    <n v="50"/>
    <n v="12"/>
    <n v="12"/>
    <n v="12"/>
    <m/>
    <m/>
    <m/>
    <n v="6"/>
    <n v="6"/>
    <n v="6"/>
    <m/>
    <m/>
    <m/>
    <m/>
    <m/>
    <m/>
    <m/>
    <m/>
    <m/>
    <m/>
    <m/>
    <m/>
    <n v="16"/>
    <n v="19"/>
    <n v="22"/>
    <m/>
    <m/>
    <m/>
    <n v="267"/>
    <n v="267"/>
    <n v="267"/>
    <m/>
    <m/>
    <m/>
    <m/>
    <m/>
    <m/>
    <m/>
    <m/>
    <m/>
    <m/>
    <m/>
    <m/>
    <n v="100"/>
    <n v="100"/>
    <n v="100"/>
  </r>
  <r>
    <s v="2.1."/>
    <x v="2"/>
    <x v="10"/>
    <s v="Участники и соисполнители Программы"/>
    <x v="2"/>
    <s v="Количество просмотров"/>
    <x v="2"/>
    <n v="137830"/>
    <n v="143490"/>
    <n v="149350"/>
    <s v="Да"/>
    <n v="1000"/>
    <n v="1000"/>
    <n v="1000"/>
    <m/>
    <m/>
    <m/>
    <m/>
    <m/>
    <m/>
    <m/>
    <m/>
    <m/>
    <n v="300"/>
    <n v="310"/>
    <n v="320"/>
    <m/>
    <m/>
    <m/>
    <m/>
    <m/>
    <m/>
    <m/>
    <m/>
    <m/>
    <m/>
    <m/>
    <m/>
    <m/>
    <m/>
    <m/>
    <m/>
    <m/>
    <m/>
    <m/>
    <m/>
    <m/>
    <m/>
    <m/>
    <m/>
    <m/>
    <m/>
    <m/>
    <m/>
    <m/>
    <m/>
    <m/>
    <m/>
    <m/>
    <m/>
    <m/>
    <m/>
    <m/>
    <m/>
    <m/>
    <m/>
    <m/>
    <m/>
    <m/>
    <m/>
    <m/>
    <m/>
    <m/>
    <m/>
    <m/>
    <m/>
    <m/>
    <m/>
    <m/>
    <m/>
    <m/>
    <m/>
    <m/>
    <m/>
    <n v="100"/>
    <n v="100"/>
    <n v="100"/>
    <m/>
    <m/>
    <m/>
    <m/>
    <m/>
    <m/>
    <n v="105000"/>
    <n v="110000"/>
    <n v="115000"/>
    <n v="1500"/>
    <n v="1500"/>
    <n v="1500"/>
    <m/>
    <m/>
    <m/>
    <m/>
    <m/>
    <m/>
    <m/>
    <m/>
    <m/>
    <m/>
    <m/>
    <m/>
    <m/>
    <m/>
    <m/>
    <m/>
    <m/>
    <m/>
    <n v="400"/>
    <n v="450"/>
    <n v="500"/>
    <m/>
    <m/>
    <m/>
    <n v="1500"/>
    <n v="1500"/>
    <n v="1500"/>
    <m/>
    <m/>
    <m/>
    <m/>
    <m/>
    <m/>
    <m/>
    <m/>
    <m/>
    <m/>
    <m/>
    <m/>
    <m/>
    <m/>
    <m/>
    <n v="6500"/>
    <n v="7000"/>
    <n v="7500"/>
    <n v="500"/>
    <n v="0"/>
    <n v="200"/>
    <m/>
    <m/>
    <m/>
    <n v="1230"/>
    <n v="1230"/>
    <n v="1230"/>
    <m/>
    <m/>
    <m/>
    <m/>
    <m/>
    <m/>
    <n v="100"/>
    <n v="150"/>
    <n v="200"/>
    <n v="1800"/>
    <n v="1800"/>
    <n v="1800"/>
    <n v="360"/>
    <n v="360"/>
    <n v="360"/>
    <m/>
    <m/>
    <m/>
    <n v="3500"/>
    <n v="3500"/>
    <n v="3500"/>
    <m/>
    <m/>
    <m/>
    <m/>
    <m/>
    <m/>
    <m/>
    <m/>
    <m/>
    <m/>
    <m/>
    <m/>
    <n v="500"/>
    <n v="550"/>
    <n v="600"/>
    <m/>
    <m/>
    <m/>
    <n v="13500"/>
    <n v="14000"/>
    <n v="14000"/>
    <m/>
    <m/>
    <m/>
    <m/>
    <m/>
    <m/>
    <m/>
    <m/>
    <m/>
    <m/>
    <m/>
    <m/>
    <n v="400"/>
    <n v="400"/>
    <n v="400"/>
  </r>
  <r>
    <s v="2.1."/>
    <x v="2"/>
    <x v="10"/>
    <s v="Управление Федеральной налоговой службы по Иркутской области"/>
    <x v="2"/>
    <s v="Количество информационных материалов по налоговой тематике"/>
    <x v="2"/>
    <n v="300"/>
    <n v="300"/>
    <n v="300"/>
    <s v="Да"/>
    <m/>
    <m/>
    <m/>
    <m/>
    <m/>
    <m/>
    <m/>
    <m/>
    <m/>
    <m/>
    <m/>
    <m/>
    <m/>
    <m/>
    <m/>
    <m/>
    <m/>
    <m/>
    <m/>
    <m/>
    <m/>
    <m/>
    <m/>
    <m/>
    <m/>
    <m/>
    <m/>
    <m/>
    <m/>
    <m/>
    <m/>
    <m/>
    <m/>
    <m/>
    <m/>
    <m/>
    <m/>
    <m/>
    <m/>
    <m/>
    <n v="300"/>
    <n v="300"/>
    <n v="3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2."/>
    <x v="2"/>
    <x v="11"/>
    <s v="Участники и соисполнители Программы"/>
    <x v="2"/>
    <s v="Количество публикаций "/>
    <x v="2"/>
    <n v="2039"/>
    <n v="2593"/>
    <n v="3149"/>
    <s v="Да"/>
    <n v="50"/>
    <n v="50"/>
    <n v="50"/>
    <m/>
    <m/>
    <m/>
    <n v="1000"/>
    <n v="1000"/>
    <n v="1000"/>
    <m/>
    <m/>
    <m/>
    <n v="500"/>
    <n v="550"/>
    <n v="600"/>
    <m/>
    <m/>
    <m/>
    <m/>
    <m/>
    <m/>
    <m/>
    <m/>
    <m/>
    <m/>
    <m/>
    <m/>
    <m/>
    <m/>
    <m/>
    <m/>
    <m/>
    <m/>
    <m/>
    <m/>
    <m/>
    <m/>
    <m/>
    <m/>
    <m/>
    <m/>
    <m/>
    <m/>
    <m/>
    <m/>
    <m/>
    <m/>
    <m/>
    <m/>
    <m/>
    <m/>
    <m/>
    <m/>
    <m/>
    <m/>
    <m/>
    <m/>
    <m/>
    <m/>
    <m/>
    <m/>
    <m/>
    <m/>
    <m/>
    <m/>
    <m/>
    <m/>
    <m/>
    <m/>
    <m/>
    <m/>
    <m/>
    <m/>
    <n v="15"/>
    <n v="15"/>
    <n v="15"/>
    <m/>
    <m/>
    <m/>
    <m/>
    <m/>
    <m/>
    <n v="115"/>
    <n v="115"/>
    <n v="115"/>
    <n v="50"/>
    <n v="52"/>
    <n v="55"/>
    <m/>
    <m/>
    <m/>
    <m/>
    <m/>
    <m/>
    <m/>
    <m/>
    <m/>
    <m/>
    <m/>
    <m/>
    <m/>
    <m/>
    <m/>
    <m/>
    <m/>
    <m/>
    <m/>
    <m/>
    <m/>
    <m/>
    <m/>
    <m/>
    <n v="100"/>
    <n v="100"/>
    <n v="100"/>
    <m/>
    <m/>
    <m/>
    <m/>
    <m/>
    <m/>
    <m/>
    <m/>
    <m/>
    <m/>
    <m/>
    <m/>
    <m/>
    <m/>
    <m/>
    <m/>
    <m/>
    <m/>
    <m/>
    <m/>
    <m/>
    <m/>
    <m/>
    <m/>
    <n v="4"/>
    <n v="4"/>
    <n v="4"/>
    <m/>
    <m/>
    <m/>
    <n v="1000"/>
    <n v="1500"/>
    <n v="2000"/>
    <n v="5"/>
    <n v="7"/>
    <n v="10"/>
    <n v="50"/>
    <n v="50"/>
    <n v="50"/>
    <n v="7"/>
    <n v="9"/>
    <n v="10"/>
    <m/>
    <m/>
    <m/>
    <n v="50"/>
    <n v="50"/>
    <n v="50"/>
    <n v="4"/>
    <n v="5"/>
    <n v="6"/>
    <m/>
    <m/>
    <m/>
    <m/>
    <m/>
    <m/>
    <n v="20"/>
    <n v="22"/>
    <n v="22"/>
    <m/>
    <m/>
    <m/>
    <m/>
    <m/>
    <m/>
    <m/>
    <m/>
    <m/>
    <m/>
    <m/>
    <m/>
    <n v="50"/>
    <n v="50"/>
    <n v="50"/>
    <m/>
    <m/>
    <m/>
    <m/>
    <m/>
    <m/>
    <n v="100"/>
    <n v="100"/>
    <n v="100"/>
  </r>
  <r>
    <s v="2.2."/>
    <x v="2"/>
    <x v="11"/>
    <s v="Участники и соисполнители Программы"/>
    <x v="2"/>
    <s v="Количество просмотров "/>
    <x v="2"/>
    <n v="182500"/>
    <n v="183100"/>
    <n v="183700"/>
    <s v="Да"/>
    <n v="1000"/>
    <n v="1000"/>
    <n v="1000"/>
    <m/>
    <m/>
    <m/>
    <n v="150000"/>
    <n v="150000"/>
    <n v="150000"/>
    <m/>
    <m/>
    <m/>
    <n v="3000"/>
    <n v="3200"/>
    <n v="3500"/>
    <m/>
    <m/>
    <m/>
    <m/>
    <m/>
    <m/>
    <m/>
    <m/>
    <m/>
    <m/>
    <m/>
    <m/>
    <m/>
    <m/>
    <m/>
    <m/>
    <m/>
    <m/>
    <m/>
    <m/>
    <m/>
    <m/>
    <m/>
    <m/>
    <m/>
    <m/>
    <m/>
    <m/>
    <m/>
    <m/>
    <m/>
    <m/>
    <m/>
    <m/>
    <m/>
    <m/>
    <m/>
    <m/>
    <m/>
    <m/>
    <m/>
    <m/>
    <m/>
    <m/>
    <m/>
    <m/>
    <m/>
    <m/>
    <m/>
    <m/>
    <m/>
    <m/>
    <m/>
    <m/>
    <m/>
    <m/>
    <m/>
    <m/>
    <n v="300"/>
    <n v="300"/>
    <n v="300"/>
    <m/>
    <m/>
    <m/>
    <m/>
    <m/>
    <m/>
    <n v="115000"/>
    <n v="115000"/>
    <n v="115000"/>
    <n v="3500"/>
    <n v="3600"/>
    <n v="3700"/>
    <m/>
    <m/>
    <m/>
    <m/>
    <m/>
    <m/>
    <m/>
    <m/>
    <m/>
    <m/>
    <m/>
    <m/>
    <m/>
    <m/>
    <m/>
    <n v="5000"/>
    <n v="5100"/>
    <n v="5200"/>
    <m/>
    <m/>
    <m/>
    <m/>
    <m/>
    <m/>
    <n v="50000"/>
    <n v="50000"/>
    <n v="50000"/>
    <m/>
    <m/>
    <m/>
    <m/>
    <m/>
    <m/>
    <m/>
    <m/>
    <m/>
    <m/>
    <m/>
    <m/>
    <m/>
    <m/>
    <m/>
    <m/>
    <m/>
    <m/>
    <m/>
    <m/>
    <m/>
    <m/>
    <m/>
    <m/>
    <n v="1000"/>
    <n v="1000"/>
    <n v="1000"/>
    <m/>
    <m/>
    <m/>
    <m/>
    <m/>
    <m/>
    <n v="1500"/>
    <n v="1800"/>
    <n v="2000"/>
    <n v="1800"/>
    <n v="1800"/>
    <n v="1800"/>
    <n v="100"/>
    <n v="120"/>
    <n v="150"/>
    <m/>
    <m/>
    <m/>
    <n v="5000"/>
    <n v="5000"/>
    <n v="5000"/>
    <n v="30"/>
    <n v="40"/>
    <n v="50"/>
    <m/>
    <m/>
    <m/>
    <m/>
    <m/>
    <m/>
    <n v="50"/>
    <n v="55"/>
    <n v="60"/>
    <m/>
    <m/>
    <m/>
    <m/>
    <m/>
    <m/>
    <m/>
    <m/>
    <m/>
    <m/>
    <m/>
    <m/>
    <n v="300"/>
    <n v="400"/>
    <n v="500"/>
    <m/>
    <m/>
    <m/>
    <m/>
    <m/>
    <m/>
    <n v="400"/>
    <n v="400"/>
    <n v="400"/>
  </r>
  <r>
    <s v="2.2."/>
    <x v="2"/>
    <x v="11"/>
    <s v="Управление Федеральной налоговой службы по Иркутской области"/>
    <x v="2"/>
    <s v="Количество публикаций  по налоговой тематике"/>
    <x v="2"/>
    <n v="600"/>
    <n v="600"/>
    <n v="600"/>
    <s v="Да"/>
    <m/>
    <m/>
    <m/>
    <m/>
    <m/>
    <m/>
    <m/>
    <m/>
    <m/>
    <m/>
    <m/>
    <m/>
    <m/>
    <m/>
    <m/>
    <m/>
    <m/>
    <m/>
    <m/>
    <m/>
    <m/>
    <m/>
    <m/>
    <m/>
    <m/>
    <m/>
    <m/>
    <m/>
    <m/>
    <m/>
    <m/>
    <m/>
    <m/>
    <m/>
    <m/>
    <m/>
    <m/>
    <m/>
    <m/>
    <m/>
    <n v="600"/>
    <n v="600"/>
    <n v="6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2."/>
    <x v="2"/>
    <x v="11"/>
    <s v="Управление Федеральной налоговой службы по Иркутской области"/>
    <x v="2"/>
    <s v="Кол-во просмотров публикаций по налоговой тематике"/>
    <x v="4"/>
    <n v="700"/>
    <n v="700"/>
    <n v="700"/>
    <s v="Да"/>
    <m/>
    <m/>
    <m/>
    <m/>
    <m/>
    <m/>
    <m/>
    <m/>
    <m/>
    <m/>
    <m/>
    <m/>
    <m/>
    <m/>
    <m/>
    <m/>
    <m/>
    <m/>
    <m/>
    <m/>
    <m/>
    <m/>
    <m/>
    <m/>
    <m/>
    <m/>
    <m/>
    <m/>
    <m/>
    <m/>
    <m/>
    <m/>
    <m/>
    <m/>
    <m/>
    <m/>
    <m/>
    <m/>
    <m/>
    <m/>
    <n v="700"/>
    <n v="700"/>
    <n v="7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3."/>
    <x v="2"/>
    <x v="12"/>
    <s v="Участники и соисполнители Программы"/>
    <x v="3"/>
    <s v="Количество  материалов "/>
    <x v="2"/>
    <n v="160"/>
    <n v="180"/>
    <n v="210"/>
    <s v="Да"/>
    <m/>
    <m/>
    <m/>
    <m/>
    <m/>
    <m/>
    <m/>
    <m/>
    <m/>
    <m/>
    <m/>
    <m/>
    <m/>
    <m/>
    <m/>
    <m/>
    <m/>
    <m/>
    <m/>
    <m/>
    <m/>
    <m/>
    <m/>
    <m/>
    <m/>
    <m/>
    <m/>
    <m/>
    <m/>
    <m/>
    <m/>
    <m/>
    <m/>
    <m/>
    <m/>
    <m/>
    <m/>
    <m/>
    <m/>
    <m/>
    <m/>
    <m/>
    <m/>
    <m/>
    <m/>
    <m/>
    <m/>
    <m/>
    <m/>
    <m/>
    <m/>
    <m/>
    <m/>
    <m/>
    <m/>
    <m/>
    <m/>
    <m/>
    <m/>
    <m/>
    <m/>
    <m/>
    <m/>
    <m/>
    <m/>
    <m/>
    <m/>
    <m/>
    <m/>
    <m/>
    <m/>
    <m/>
    <m/>
    <n v="30"/>
    <n v="30"/>
    <n v="30"/>
    <n v="130"/>
    <n v="150"/>
    <n v="180"/>
    <m/>
    <m/>
    <m/>
    <m/>
    <m/>
    <m/>
    <m/>
    <m/>
    <m/>
    <m/>
    <m/>
    <m/>
    <m/>
    <m/>
    <m/>
    <m/>
    <m/>
    <m/>
    <m/>
    <m/>
    <m/>
    <m/>
    <m/>
    <m/>
    <m/>
    <m/>
    <m/>
    <m/>
    <m/>
    <m/>
    <m/>
    <m/>
    <m/>
    <m/>
    <m/>
    <m/>
    <m/>
    <m/>
    <m/>
    <m/>
    <m/>
    <m/>
    <m/>
    <m/>
    <m/>
    <m/>
    <m/>
    <m/>
    <m/>
    <m/>
    <m/>
    <m/>
    <m/>
    <m/>
    <m/>
    <m/>
    <m/>
    <m/>
    <m/>
    <m/>
    <m/>
    <m/>
    <m/>
    <m/>
    <m/>
    <m/>
    <m/>
    <m/>
    <m/>
    <m/>
    <m/>
    <m/>
    <m/>
    <m/>
    <m/>
    <m/>
    <m/>
    <m/>
    <m/>
    <m/>
    <m/>
    <m/>
    <m/>
    <m/>
    <m/>
    <m/>
    <m/>
    <m/>
    <m/>
    <m/>
    <m/>
    <m/>
    <m/>
    <m/>
    <m/>
    <m/>
    <m/>
    <m/>
    <m/>
    <m/>
    <m/>
    <m/>
    <m/>
    <m/>
    <m/>
    <m/>
    <m/>
    <m/>
    <m/>
    <m/>
    <m/>
    <m/>
    <m/>
    <m/>
    <m/>
    <m/>
    <m/>
    <m/>
    <m/>
    <m/>
  </r>
  <r>
    <s v="2.3."/>
    <x v="2"/>
    <x v="12"/>
    <s v="Участники и соисполнители Программы"/>
    <x v="4"/>
    <s v="Количество  материалов "/>
    <x v="2"/>
    <n v="85"/>
    <n v="100"/>
    <n v="110"/>
    <s v="Да"/>
    <m/>
    <m/>
    <m/>
    <m/>
    <m/>
    <m/>
    <m/>
    <m/>
    <m/>
    <m/>
    <m/>
    <m/>
    <m/>
    <m/>
    <m/>
    <m/>
    <m/>
    <m/>
    <m/>
    <m/>
    <m/>
    <m/>
    <m/>
    <m/>
    <m/>
    <m/>
    <m/>
    <m/>
    <m/>
    <m/>
    <m/>
    <m/>
    <m/>
    <m/>
    <m/>
    <m/>
    <m/>
    <m/>
    <m/>
    <m/>
    <m/>
    <m/>
    <m/>
    <m/>
    <m/>
    <m/>
    <m/>
    <m/>
    <m/>
    <m/>
    <m/>
    <m/>
    <m/>
    <m/>
    <m/>
    <m/>
    <m/>
    <m/>
    <m/>
    <m/>
    <m/>
    <m/>
    <m/>
    <m/>
    <m/>
    <m/>
    <m/>
    <m/>
    <m/>
    <m/>
    <m/>
    <m/>
    <m/>
    <n v="50"/>
    <n v="50"/>
    <n v="50"/>
    <m/>
    <m/>
    <m/>
    <m/>
    <m/>
    <m/>
    <m/>
    <m/>
    <m/>
    <m/>
    <m/>
    <m/>
    <m/>
    <m/>
    <m/>
    <m/>
    <m/>
    <m/>
    <m/>
    <m/>
    <m/>
    <m/>
    <m/>
    <m/>
    <m/>
    <m/>
    <m/>
    <m/>
    <m/>
    <m/>
    <m/>
    <m/>
    <m/>
    <m/>
    <m/>
    <m/>
    <m/>
    <m/>
    <m/>
    <m/>
    <m/>
    <m/>
    <m/>
    <m/>
    <m/>
    <m/>
    <m/>
    <m/>
    <m/>
    <m/>
    <m/>
    <m/>
    <m/>
    <m/>
    <m/>
    <m/>
    <m/>
    <m/>
    <m/>
    <m/>
    <m/>
    <m/>
    <m/>
    <m/>
    <m/>
    <m/>
    <m/>
    <m/>
    <m/>
    <n v="15"/>
    <n v="25"/>
    <n v="30"/>
    <m/>
    <m/>
    <m/>
    <m/>
    <m/>
    <m/>
    <m/>
    <m/>
    <m/>
    <m/>
    <m/>
    <m/>
    <m/>
    <m/>
    <m/>
    <m/>
    <m/>
    <m/>
    <m/>
    <m/>
    <m/>
    <n v="20"/>
    <n v="25"/>
    <n v="30"/>
    <m/>
    <m/>
    <m/>
    <m/>
    <m/>
    <m/>
    <m/>
    <m/>
    <m/>
    <m/>
    <m/>
    <m/>
    <m/>
    <m/>
    <m/>
    <m/>
    <m/>
    <m/>
    <m/>
    <m/>
    <m/>
    <m/>
    <m/>
    <m/>
    <m/>
    <m/>
    <m/>
  </r>
  <r>
    <s v="2.3."/>
    <x v="2"/>
    <x v="12"/>
    <s v="Участники и соисполнители Программы"/>
    <x v="5"/>
    <s v="Количество  материалов "/>
    <x v="2"/>
    <n v="120"/>
    <n v="120"/>
    <n v="120"/>
    <s v="Да"/>
    <m/>
    <m/>
    <m/>
    <m/>
    <m/>
    <m/>
    <m/>
    <m/>
    <m/>
    <m/>
    <m/>
    <m/>
    <m/>
    <m/>
    <m/>
    <m/>
    <m/>
    <m/>
    <m/>
    <m/>
    <m/>
    <m/>
    <m/>
    <m/>
    <m/>
    <m/>
    <m/>
    <m/>
    <m/>
    <m/>
    <m/>
    <m/>
    <m/>
    <m/>
    <m/>
    <m/>
    <m/>
    <m/>
    <m/>
    <m/>
    <m/>
    <m/>
    <m/>
    <m/>
    <m/>
    <m/>
    <m/>
    <m/>
    <m/>
    <m/>
    <m/>
    <m/>
    <m/>
    <m/>
    <m/>
    <m/>
    <m/>
    <m/>
    <m/>
    <m/>
    <m/>
    <m/>
    <m/>
    <m/>
    <m/>
    <m/>
    <m/>
    <m/>
    <m/>
    <m/>
    <m/>
    <m/>
    <m/>
    <n v="120"/>
    <n v="120"/>
    <n v="120"/>
    <m/>
    <m/>
    <m/>
    <m/>
    <m/>
    <m/>
    <m/>
    <m/>
    <m/>
    <m/>
    <m/>
    <m/>
    <m/>
    <m/>
    <m/>
    <m/>
    <m/>
    <m/>
    <m/>
    <m/>
    <m/>
    <m/>
    <m/>
    <m/>
    <m/>
    <m/>
    <m/>
    <m/>
    <m/>
    <m/>
    <m/>
    <m/>
    <m/>
    <m/>
    <m/>
    <m/>
    <m/>
    <m/>
    <m/>
    <m/>
    <m/>
    <m/>
    <m/>
    <m/>
    <m/>
    <m/>
    <m/>
    <m/>
    <m/>
    <m/>
    <m/>
    <m/>
    <m/>
    <m/>
    <m/>
    <m/>
    <m/>
    <m/>
    <m/>
    <m/>
    <m/>
    <m/>
    <m/>
    <m/>
    <m/>
    <m/>
    <m/>
    <m/>
    <m/>
    <m/>
    <m/>
    <m/>
    <m/>
    <m/>
    <m/>
    <m/>
    <m/>
    <m/>
    <m/>
    <m/>
    <m/>
    <m/>
    <m/>
    <m/>
    <m/>
    <m/>
    <m/>
    <m/>
    <m/>
    <m/>
    <m/>
    <m/>
    <m/>
    <m/>
    <m/>
    <m/>
    <m/>
    <m/>
    <m/>
    <m/>
    <m/>
    <m/>
    <m/>
    <m/>
    <m/>
    <m/>
    <m/>
    <m/>
    <m/>
    <m/>
    <m/>
    <m/>
    <m/>
    <m/>
    <m/>
    <m/>
    <m/>
    <m/>
    <m/>
    <m/>
    <m/>
    <m/>
    <m/>
  </r>
  <r>
    <s v="2.3."/>
    <x v="2"/>
    <x v="12"/>
    <s v="Участники и соисполнители Программы"/>
    <x v="6"/>
    <s v="Количество  материалов "/>
    <x v="2"/>
    <n v="50"/>
    <n v="50"/>
    <n v="50"/>
    <s v="Да"/>
    <m/>
    <m/>
    <m/>
    <m/>
    <m/>
    <m/>
    <m/>
    <m/>
    <m/>
    <m/>
    <m/>
    <m/>
    <m/>
    <m/>
    <m/>
    <m/>
    <m/>
    <m/>
    <m/>
    <m/>
    <m/>
    <m/>
    <m/>
    <m/>
    <m/>
    <m/>
    <m/>
    <m/>
    <m/>
    <m/>
    <m/>
    <m/>
    <m/>
    <m/>
    <m/>
    <m/>
    <m/>
    <m/>
    <m/>
    <m/>
    <m/>
    <m/>
    <m/>
    <m/>
    <m/>
    <m/>
    <m/>
    <m/>
    <m/>
    <m/>
    <m/>
    <m/>
    <m/>
    <m/>
    <m/>
    <m/>
    <m/>
    <m/>
    <m/>
    <m/>
    <m/>
    <m/>
    <m/>
    <m/>
    <m/>
    <m/>
    <m/>
    <m/>
    <m/>
    <m/>
    <m/>
    <m/>
    <m/>
    <n v="50"/>
    <n v="50"/>
    <n v="50"/>
    <m/>
    <m/>
    <m/>
    <m/>
    <m/>
    <m/>
    <m/>
    <m/>
    <m/>
    <m/>
    <m/>
    <m/>
    <m/>
    <m/>
    <m/>
    <m/>
    <m/>
    <m/>
    <m/>
    <m/>
    <m/>
    <m/>
    <m/>
    <m/>
    <m/>
    <m/>
    <m/>
    <m/>
    <m/>
    <m/>
    <m/>
    <m/>
    <m/>
    <m/>
    <m/>
    <m/>
    <m/>
    <m/>
    <m/>
    <m/>
    <m/>
    <m/>
    <m/>
    <m/>
    <m/>
    <m/>
    <m/>
    <m/>
    <m/>
    <m/>
    <m/>
    <m/>
    <m/>
    <m/>
    <m/>
    <m/>
    <m/>
    <m/>
    <m/>
    <m/>
    <m/>
    <m/>
    <m/>
    <m/>
    <m/>
    <m/>
    <m/>
    <m/>
    <m/>
    <m/>
    <m/>
    <m/>
    <m/>
    <m/>
    <m/>
    <m/>
    <m/>
    <m/>
    <m/>
    <m/>
    <m/>
    <m/>
    <m/>
    <m/>
    <m/>
    <m/>
    <m/>
    <m/>
    <m/>
    <m/>
    <m/>
    <m/>
    <m/>
    <m/>
    <m/>
    <m/>
    <m/>
    <m/>
    <m/>
    <m/>
    <m/>
    <m/>
    <m/>
    <m/>
    <m/>
    <m/>
    <m/>
    <m/>
    <m/>
    <m/>
    <m/>
    <m/>
    <m/>
    <m/>
    <m/>
    <m/>
    <m/>
    <m/>
    <m/>
    <m/>
    <m/>
    <m/>
    <m/>
  </r>
  <r>
    <s v="2.3."/>
    <x v="2"/>
    <x v="12"/>
    <s v="Участники и соисполнители Программы"/>
    <x v="2"/>
    <s v="Количество  материалов "/>
    <x v="2"/>
    <n v="5240"/>
    <n v="5440"/>
    <n v="5640"/>
    <s v="Да"/>
    <m/>
    <m/>
    <m/>
    <m/>
    <m/>
    <m/>
    <n v="1000"/>
    <n v="1000"/>
    <n v="1000"/>
    <m/>
    <m/>
    <m/>
    <m/>
    <m/>
    <m/>
    <m/>
    <m/>
    <m/>
    <m/>
    <m/>
    <m/>
    <m/>
    <m/>
    <m/>
    <m/>
    <m/>
    <m/>
    <m/>
    <m/>
    <m/>
    <m/>
    <m/>
    <m/>
    <m/>
    <m/>
    <m/>
    <m/>
    <m/>
    <m/>
    <m/>
    <m/>
    <m/>
    <m/>
    <m/>
    <m/>
    <m/>
    <m/>
    <m/>
    <m/>
    <m/>
    <m/>
    <m/>
    <m/>
    <m/>
    <m/>
    <m/>
    <m/>
    <m/>
    <m/>
    <m/>
    <m/>
    <m/>
    <m/>
    <m/>
    <m/>
    <m/>
    <m/>
    <m/>
    <m/>
    <m/>
    <m/>
    <m/>
    <m/>
    <n v="300"/>
    <n v="300"/>
    <n v="300"/>
    <m/>
    <m/>
    <m/>
    <m/>
    <m/>
    <m/>
    <n v="1000"/>
    <n v="1000"/>
    <n v="1000"/>
    <n v="50"/>
    <n v="50"/>
    <n v="50"/>
    <m/>
    <m/>
    <m/>
    <m/>
    <m/>
    <m/>
    <m/>
    <m/>
    <m/>
    <m/>
    <m/>
    <m/>
    <m/>
    <m/>
    <m/>
    <n v="500"/>
    <n v="600"/>
    <n v="700"/>
    <m/>
    <m/>
    <m/>
    <m/>
    <m/>
    <m/>
    <n v="500"/>
    <n v="500"/>
    <n v="500"/>
    <m/>
    <m/>
    <m/>
    <m/>
    <m/>
    <m/>
    <n v="1000"/>
    <n v="1100"/>
    <n v="1200"/>
    <m/>
    <m/>
    <m/>
    <n v="500"/>
    <n v="600"/>
    <n v="700"/>
    <n v="950"/>
    <n v="950"/>
    <n v="950"/>
    <n v="500"/>
    <n v="500"/>
    <n v="500"/>
    <m/>
    <m/>
    <m/>
    <n v="4"/>
    <n v="4"/>
    <n v="4"/>
    <m/>
    <m/>
    <m/>
    <n v="50"/>
    <n v="100"/>
    <n v="150"/>
    <m/>
    <m/>
    <m/>
    <m/>
    <m/>
    <m/>
    <n v="190"/>
    <n v="190"/>
    <n v="190"/>
    <m/>
    <m/>
    <m/>
    <n v="200"/>
    <n v="200"/>
    <n v="200"/>
    <m/>
    <m/>
    <m/>
    <n v="100"/>
    <n v="100"/>
    <n v="100"/>
    <n v="50"/>
    <n v="50"/>
    <n v="50"/>
    <m/>
    <m/>
    <m/>
    <m/>
    <m/>
    <m/>
    <m/>
    <m/>
    <m/>
    <m/>
    <m/>
    <m/>
    <m/>
    <m/>
    <m/>
    <n v="400"/>
    <n v="400"/>
    <n v="400"/>
    <m/>
    <m/>
    <m/>
    <m/>
    <m/>
    <m/>
    <m/>
    <m/>
    <m/>
  </r>
  <r>
    <s v="2.3."/>
    <x v="2"/>
    <x v="12"/>
    <s v="Участники и соисполнители Программы"/>
    <x v="7"/>
    <s v="Количество  материалов "/>
    <x v="2"/>
    <n v="340"/>
    <n v="340"/>
    <n v="340"/>
    <s v="Да"/>
    <m/>
    <m/>
    <m/>
    <m/>
    <m/>
    <m/>
    <m/>
    <m/>
    <m/>
    <m/>
    <m/>
    <m/>
    <m/>
    <m/>
    <m/>
    <m/>
    <m/>
    <m/>
    <m/>
    <m/>
    <m/>
    <m/>
    <m/>
    <m/>
    <m/>
    <m/>
    <m/>
    <m/>
    <m/>
    <m/>
    <m/>
    <m/>
    <m/>
    <m/>
    <m/>
    <m/>
    <m/>
    <m/>
    <m/>
    <m/>
    <m/>
    <m/>
    <m/>
    <m/>
    <m/>
    <m/>
    <m/>
    <m/>
    <m/>
    <m/>
    <m/>
    <m/>
    <m/>
    <m/>
    <m/>
    <m/>
    <m/>
    <m/>
    <m/>
    <m/>
    <m/>
    <m/>
    <m/>
    <m/>
    <m/>
    <m/>
    <m/>
    <m/>
    <m/>
    <m/>
    <m/>
    <m/>
    <m/>
    <n v="50"/>
    <n v="50"/>
    <n v="50"/>
    <m/>
    <m/>
    <m/>
    <m/>
    <m/>
    <m/>
    <m/>
    <m/>
    <m/>
    <m/>
    <m/>
    <m/>
    <m/>
    <m/>
    <m/>
    <m/>
    <m/>
    <m/>
    <m/>
    <m/>
    <m/>
    <m/>
    <m/>
    <m/>
    <m/>
    <m/>
    <m/>
    <m/>
    <m/>
    <m/>
    <n v="37"/>
    <n v="40"/>
    <n v="40"/>
    <m/>
    <m/>
    <m/>
    <m/>
    <m/>
    <m/>
    <m/>
    <m/>
    <m/>
    <m/>
    <m/>
    <m/>
    <m/>
    <m/>
    <m/>
    <m/>
    <m/>
    <m/>
    <n v="200"/>
    <n v="200"/>
    <n v="200"/>
    <m/>
    <m/>
    <m/>
    <m/>
    <m/>
    <m/>
    <m/>
    <m/>
    <m/>
    <m/>
    <m/>
    <m/>
    <m/>
    <m/>
    <m/>
    <m/>
    <m/>
    <m/>
    <m/>
    <m/>
    <m/>
    <m/>
    <m/>
    <m/>
    <n v="90"/>
    <n v="90"/>
    <n v="90"/>
    <m/>
    <m/>
    <m/>
    <m/>
    <m/>
    <m/>
    <m/>
    <m/>
    <m/>
    <m/>
    <m/>
    <m/>
    <m/>
    <m/>
    <m/>
    <m/>
    <m/>
    <m/>
    <m/>
    <m/>
    <m/>
    <m/>
    <m/>
    <m/>
    <m/>
    <m/>
    <m/>
    <m/>
    <m/>
    <m/>
    <m/>
    <m/>
    <m/>
    <m/>
    <m/>
    <m/>
    <m/>
    <m/>
    <m/>
    <m/>
    <m/>
    <m/>
  </r>
  <r>
    <s v="2.3."/>
    <x v="2"/>
    <x v="12"/>
    <s v="Участники и соисполнители Программы"/>
    <x v="8"/>
    <s v="Количество  материалов "/>
    <x v="2"/>
    <n v="20"/>
    <n v="20"/>
    <n v="20"/>
    <s v="Да"/>
    <m/>
    <m/>
    <m/>
    <m/>
    <m/>
    <m/>
    <m/>
    <m/>
    <m/>
    <m/>
    <m/>
    <m/>
    <m/>
    <m/>
    <m/>
    <m/>
    <m/>
    <m/>
    <m/>
    <m/>
    <m/>
    <m/>
    <m/>
    <m/>
    <m/>
    <m/>
    <m/>
    <m/>
    <m/>
    <m/>
    <m/>
    <m/>
    <m/>
    <m/>
    <m/>
    <m/>
    <m/>
    <m/>
    <m/>
    <m/>
    <m/>
    <m/>
    <m/>
    <m/>
    <m/>
    <m/>
    <m/>
    <m/>
    <m/>
    <m/>
    <m/>
    <m/>
    <m/>
    <m/>
    <m/>
    <m/>
    <m/>
    <m/>
    <m/>
    <m/>
    <m/>
    <m/>
    <m/>
    <m/>
    <m/>
    <m/>
    <m/>
    <m/>
    <m/>
    <m/>
    <m/>
    <m/>
    <m/>
    <n v="20"/>
    <n v="20"/>
    <n v="20"/>
    <m/>
    <m/>
    <m/>
    <m/>
    <m/>
    <m/>
    <m/>
    <m/>
    <m/>
    <m/>
    <m/>
    <m/>
    <m/>
    <m/>
    <m/>
    <m/>
    <m/>
    <m/>
    <m/>
    <m/>
    <m/>
    <m/>
    <m/>
    <m/>
    <m/>
    <m/>
    <m/>
    <m/>
    <m/>
    <m/>
    <m/>
    <m/>
    <m/>
    <m/>
    <m/>
    <m/>
    <m/>
    <m/>
    <m/>
    <m/>
    <m/>
    <m/>
    <m/>
    <m/>
    <m/>
    <m/>
    <m/>
    <m/>
    <m/>
    <m/>
    <m/>
    <m/>
    <m/>
    <m/>
    <m/>
    <m/>
    <m/>
    <m/>
    <m/>
    <m/>
    <m/>
    <m/>
    <m/>
    <m/>
    <m/>
    <m/>
    <m/>
    <m/>
    <m/>
    <m/>
    <m/>
    <m/>
    <m/>
    <m/>
    <m/>
    <m/>
    <m/>
    <m/>
    <m/>
    <m/>
    <m/>
    <m/>
    <m/>
    <m/>
    <m/>
    <m/>
    <m/>
    <m/>
    <m/>
    <m/>
    <m/>
    <m/>
    <m/>
    <m/>
    <m/>
    <m/>
    <m/>
    <m/>
    <m/>
    <m/>
    <m/>
    <m/>
    <m/>
    <m/>
    <m/>
    <m/>
    <m/>
    <m/>
    <m/>
    <m/>
    <m/>
    <m/>
    <m/>
    <m/>
    <m/>
    <m/>
    <m/>
    <m/>
    <m/>
    <m/>
    <m/>
    <m/>
    <m/>
  </r>
  <r>
    <s v="2.3."/>
    <x v="2"/>
    <x v="12"/>
    <s v="Участники и соисполнители Программы"/>
    <x v="9"/>
    <s v="Количество  материалов "/>
    <x v="2"/>
    <n v="0"/>
    <n v="20"/>
    <n v="0"/>
    <s v="Да"/>
    <m/>
    <m/>
    <m/>
    <m/>
    <m/>
    <m/>
    <m/>
    <m/>
    <m/>
    <m/>
    <m/>
    <m/>
    <m/>
    <m/>
    <m/>
    <m/>
    <m/>
    <m/>
    <m/>
    <m/>
    <m/>
    <m/>
    <m/>
    <m/>
    <m/>
    <m/>
    <m/>
    <m/>
    <m/>
    <m/>
    <m/>
    <m/>
    <m/>
    <m/>
    <m/>
    <m/>
    <m/>
    <m/>
    <m/>
    <m/>
    <m/>
    <m/>
    <m/>
    <m/>
    <m/>
    <m/>
    <m/>
    <m/>
    <m/>
    <m/>
    <m/>
    <m/>
    <m/>
    <m/>
    <m/>
    <m/>
    <m/>
    <m/>
    <m/>
    <m/>
    <m/>
    <m/>
    <m/>
    <m/>
    <m/>
    <m/>
    <m/>
    <m/>
    <m/>
    <m/>
    <m/>
    <m/>
    <m/>
    <n v="0"/>
    <n v="20"/>
    <n v="0"/>
    <m/>
    <m/>
    <m/>
    <m/>
    <m/>
    <m/>
    <m/>
    <m/>
    <m/>
    <m/>
    <m/>
    <m/>
    <m/>
    <m/>
    <m/>
    <m/>
    <m/>
    <m/>
    <m/>
    <m/>
    <m/>
    <m/>
    <m/>
    <m/>
    <m/>
    <m/>
    <m/>
    <m/>
    <m/>
    <m/>
    <m/>
    <m/>
    <m/>
    <m/>
    <m/>
    <m/>
    <m/>
    <m/>
    <m/>
    <m/>
    <m/>
    <m/>
    <m/>
    <m/>
    <m/>
    <m/>
    <m/>
    <m/>
    <m/>
    <m/>
    <m/>
    <m/>
    <m/>
    <m/>
    <m/>
    <m/>
    <m/>
    <m/>
    <m/>
    <m/>
    <m/>
    <m/>
    <m/>
    <m/>
    <m/>
    <m/>
    <m/>
    <m/>
    <m/>
    <m/>
    <m/>
    <m/>
    <m/>
    <m/>
    <m/>
    <m/>
    <m/>
    <m/>
    <m/>
    <m/>
    <m/>
    <m/>
    <m/>
    <m/>
    <m/>
    <m/>
    <m/>
    <m/>
    <m/>
    <m/>
    <m/>
    <m/>
    <m/>
    <m/>
    <m/>
    <m/>
    <m/>
    <m/>
    <m/>
    <m/>
    <m/>
    <m/>
    <m/>
    <m/>
    <m/>
    <m/>
    <m/>
    <m/>
    <m/>
    <m/>
    <m/>
    <m/>
    <m/>
    <m/>
    <m/>
    <m/>
    <m/>
    <m/>
    <m/>
    <m/>
    <m/>
    <m/>
    <m/>
  </r>
  <r>
    <s v="2.3."/>
    <x v="2"/>
    <x v="12"/>
    <s v="Участники и соисполнители Программы"/>
    <x v="10"/>
    <s v="Количество  материалов "/>
    <x v="2"/>
    <n v="20"/>
    <n v="0"/>
    <n v="20"/>
    <s v="Да"/>
    <m/>
    <m/>
    <m/>
    <m/>
    <m/>
    <m/>
    <m/>
    <m/>
    <m/>
    <m/>
    <m/>
    <m/>
    <m/>
    <m/>
    <m/>
    <m/>
    <m/>
    <m/>
    <m/>
    <m/>
    <m/>
    <m/>
    <m/>
    <m/>
    <m/>
    <m/>
    <m/>
    <m/>
    <m/>
    <m/>
    <m/>
    <m/>
    <m/>
    <m/>
    <m/>
    <m/>
    <m/>
    <m/>
    <m/>
    <m/>
    <m/>
    <m/>
    <m/>
    <m/>
    <m/>
    <m/>
    <m/>
    <m/>
    <m/>
    <m/>
    <m/>
    <m/>
    <m/>
    <m/>
    <m/>
    <m/>
    <m/>
    <m/>
    <m/>
    <m/>
    <m/>
    <m/>
    <m/>
    <m/>
    <m/>
    <m/>
    <m/>
    <m/>
    <m/>
    <m/>
    <m/>
    <m/>
    <m/>
    <n v="20"/>
    <n v="0"/>
    <n v="20"/>
    <m/>
    <m/>
    <m/>
    <m/>
    <m/>
    <m/>
    <m/>
    <m/>
    <m/>
    <m/>
    <m/>
    <m/>
    <m/>
    <m/>
    <m/>
    <m/>
    <m/>
    <m/>
    <m/>
    <m/>
    <m/>
    <m/>
    <m/>
    <m/>
    <m/>
    <m/>
    <m/>
    <m/>
    <m/>
    <m/>
    <m/>
    <m/>
    <m/>
    <m/>
    <m/>
    <m/>
    <m/>
    <m/>
    <m/>
    <m/>
    <m/>
    <m/>
    <m/>
    <m/>
    <m/>
    <m/>
    <m/>
    <m/>
    <m/>
    <m/>
    <m/>
    <m/>
    <m/>
    <m/>
    <m/>
    <m/>
    <m/>
    <m/>
    <m/>
    <m/>
    <m/>
    <m/>
    <m/>
    <m/>
    <m/>
    <m/>
    <m/>
    <m/>
    <m/>
    <m/>
    <m/>
    <m/>
    <m/>
    <m/>
    <m/>
    <m/>
    <m/>
    <m/>
    <m/>
    <m/>
    <m/>
    <m/>
    <m/>
    <m/>
    <m/>
    <m/>
    <m/>
    <m/>
    <m/>
    <m/>
    <m/>
    <m/>
    <m/>
    <m/>
    <m/>
    <m/>
    <m/>
    <m/>
    <m/>
    <m/>
    <m/>
    <m/>
    <m/>
    <m/>
    <m/>
    <m/>
    <m/>
    <m/>
    <m/>
    <m/>
    <m/>
    <m/>
    <m/>
    <m/>
    <m/>
    <m/>
    <m/>
    <m/>
    <m/>
    <m/>
    <m/>
    <m/>
    <m/>
  </r>
  <r>
    <s v="2.3."/>
    <x v="2"/>
    <x v="12"/>
    <s v="Участники и соисполнители Программы"/>
    <x v="11"/>
    <s v="Количество  материалов "/>
    <x v="2"/>
    <n v="60"/>
    <n v="60"/>
    <n v="60"/>
    <s v="Да"/>
    <m/>
    <m/>
    <m/>
    <m/>
    <m/>
    <m/>
    <m/>
    <m/>
    <m/>
    <m/>
    <m/>
    <m/>
    <m/>
    <m/>
    <m/>
    <m/>
    <m/>
    <m/>
    <m/>
    <m/>
    <m/>
    <m/>
    <m/>
    <m/>
    <m/>
    <m/>
    <m/>
    <m/>
    <m/>
    <m/>
    <m/>
    <m/>
    <m/>
    <m/>
    <m/>
    <m/>
    <m/>
    <m/>
    <m/>
    <m/>
    <m/>
    <m/>
    <m/>
    <m/>
    <m/>
    <m/>
    <m/>
    <m/>
    <m/>
    <m/>
    <m/>
    <m/>
    <m/>
    <m/>
    <m/>
    <m/>
    <m/>
    <m/>
    <m/>
    <m/>
    <m/>
    <m/>
    <m/>
    <m/>
    <m/>
    <m/>
    <m/>
    <m/>
    <m/>
    <m/>
    <m/>
    <m/>
    <m/>
    <n v="10"/>
    <n v="10"/>
    <n v="10"/>
    <m/>
    <m/>
    <m/>
    <m/>
    <m/>
    <m/>
    <m/>
    <m/>
    <m/>
    <m/>
    <m/>
    <m/>
    <m/>
    <m/>
    <m/>
    <m/>
    <m/>
    <m/>
    <m/>
    <m/>
    <m/>
    <m/>
    <m/>
    <m/>
    <m/>
    <m/>
    <m/>
    <m/>
    <m/>
    <m/>
    <m/>
    <m/>
    <m/>
    <m/>
    <m/>
    <m/>
    <m/>
    <m/>
    <m/>
    <m/>
    <m/>
    <m/>
    <m/>
    <m/>
    <m/>
    <m/>
    <m/>
    <m/>
    <m/>
    <m/>
    <m/>
    <m/>
    <m/>
    <m/>
    <m/>
    <m/>
    <m/>
    <m/>
    <m/>
    <m/>
    <m/>
    <m/>
    <m/>
    <m/>
    <m/>
    <m/>
    <m/>
    <m/>
    <m/>
    <m/>
    <m/>
    <m/>
    <m/>
    <m/>
    <m/>
    <m/>
    <m/>
    <m/>
    <m/>
    <m/>
    <m/>
    <m/>
    <m/>
    <m/>
    <m/>
    <m/>
    <m/>
    <m/>
    <m/>
    <m/>
    <m/>
    <m/>
    <m/>
    <n v="50"/>
    <n v="50"/>
    <n v="50"/>
    <m/>
    <m/>
    <m/>
    <m/>
    <m/>
    <m/>
    <m/>
    <m/>
    <m/>
    <m/>
    <m/>
    <m/>
    <m/>
    <m/>
    <m/>
    <m/>
    <m/>
    <m/>
    <m/>
    <m/>
    <m/>
    <m/>
    <m/>
    <m/>
    <m/>
    <m/>
    <m/>
  </r>
  <r>
    <s v="2.3."/>
    <x v="2"/>
    <x v="12"/>
    <s v="Участники и соисполнители Программы"/>
    <x v="12"/>
    <s v="Количество  материалов "/>
    <x v="2"/>
    <n v="890"/>
    <n v="890"/>
    <n v="890"/>
    <s v="Да"/>
    <m/>
    <m/>
    <m/>
    <m/>
    <m/>
    <m/>
    <m/>
    <m/>
    <m/>
    <m/>
    <m/>
    <m/>
    <m/>
    <m/>
    <m/>
    <m/>
    <m/>
    <m/>
    <m/>
    <m/>
    <m/>
    <m/>
    <m/>
    <m/>
    <m/>
    <m/>
    <m/>
    <m/>
    <m/>
    <m/>
    <m/>
    <m/>
    <m/>
    <m/>
    <m/>
    <m/>
    <m/>
    <m/>
    <m/>
    <m/>
    <m/>
    <m/>
    <m/>
    <m/>
    <m/>
    <m/>
    <m/>
    <m/>
    <m/>
    <m/>
    <m/>
    <m/>
    <m/>
    <m/>
    <m/>
    <m/>
    <m/>
    <m/>
    <m/>
    <m/>
    <m/>
    <m/>
    <m/>
    <m/>
    <m/>
    <m/>
    <m/>
    <m/>
    <m/>
    <m/>
    <m/>
    <m/>
    <m/>
    <n v="850"/>
    <n v="850"/>
    <n v="850"/>
    <m/>
    <m/>
    <m/>
    <m/>
    <m/>
    <m/>
    <m/>
    <m/>
    <m/>
    <m/>
    <m/>
    <m/>
    <m/>
    <m/>
    <m/>
    <m/>
    <m/>
    <m/>
    <m/>
    <m/>
    <m/>
    <m/>
    <m/>
    <m/>
    <m/>
    <m/>
    <m/>
    <m/>
    <m/>
    <m/>
    <m/>
    <m/>
    <m/>
    <m/>
    <m/>
    <m/>
    <m/>
    <m/>
    <m/>
    <m/>
    <m/>
    <m/>
    <m/>
    <m/>
    <m/>
    <m/>
    <m/>
    <m/>
    <m/>
    <m/>
    <m/>
    <m/>
    <m/>
    <m/>
    <m/>
    <m/>
    <m/>
    <m/>
    <m/>
    <m/>
    <m/>
    <m/>
    <m/>
    <m/>
    <m/>
    <m/>
    <m/>
    <m/>
    <m/>
    <m/>
    <m/>
    <m/>
    <m/>
    <m/>
    <m/>
    <m/>
    <m/>
    <m/>
    <n v="40"/>
    <n v="40"/>
    <n v="40"/>
    <m/>
    <m/>
    <m/>
    <m/>
    <m/>
    <m/>
    <m/>
    <m/>
    <m/>
    <m/>
    <m/>
    <m/>
    <m/>
    <m/>
    <m/>
    <m/>
    <m/>
    <m/>
    <m/>
    <m/>
    <m/>
    <m/>
    <m/>
    <m/>
    <m/>
    <m/>
    <m/>
    <m/>
    <m/>
    <m/>
    <m/>
    <m/>
    <m/>
    <m/>
    <m/>
    <m/>
    <m/>
    <m/>
    <m/>
    <m/>
    <m/>
    <m/>
  </r>
  <r>
    <s v="2.3."/>
    <x v="2"/>
    <x v="12"/>
    <s v="Управление Федеральной налоговой службы по Иркутской области"/>
    <x v="2"/>
    <s v="Кол-во материалов по налоговой тематике"/>
    <x v="2"/>
    <n v="706"/>
    <n v="706"/>
    <n v="706"/>
    <s v="Да"/>
    <m/>
    <m/>
    <m/>
    <m/>
    <m/>
    <m/>
    <m/>
    <m/>
    <m/>
    <m/>
    <m/>
    <m/>
    <m/>
    <m/>
    <m/>
    <m/>
    <m/>
    <m/>
    <m/>
    <m/>
    <m/>
    <m/>
    <m/>
    <m/>
    <m/>
    <m/>
    <m/>
    <m/>
    <m/>
    <m/>
    <m/>
    <m/>
    <m/>
    <m/>
    <m/>
    <m/>
    <m/>
    <m/>
    <m/>
    <m/>
    <n v="350"/>
    <n v="350"/>
    <n v="350"/>
    <m/>
    <m/>
    <m/>
    <m/>
    <m/>
    <m/>
    <m/>
    <m/>
    <m/>
    <m/>
    <m/>
    <m/>
    <m/>
    <m/>
    <m/>
    <m/>
    <m/>
    <m/>
    <m/>
    <m/>
    <m/>
    <m/>
    <m/>
    <m/>
    <m/>
    <m/>
    <m/>
    <m/>
    <m/>
    <m/>
    <m/>
    <m/>
    <m/>
    <n v="50"/>
    <n v="50"/>
    <n v="50"/>
    <m/>
    <m/>
    <m/>
    <m/>
    <m/>
    <m/>
    <m/>
    <m/>
    <m/>
    <m/>
    <m/>
    <m/>
    <m/>
    <m/>
    <m/>
    <m/>
    <m/>
    <m/>
    <n v="306"/>
    <n v="306"/>
    <n v="306"/>
    <m/>
    <m/>
    <m/>
    <m/>
    <m/>
    <m/>
    <m/>
    <m/>
    <m/>
    <m/>
    <m/>
    <m/>
    <m/>
    <m/>
    <m/>
    <m/>
    <m/>
    <m/>
    <m/>
    <m/>
    <m/>
    <m/>
    <m/>
    <m/>
    <m/>
    <m/>
    <m/>
    <m/>
    <m/>
    <m/>
    <m/>
    <m/>
    <m/>
    <m/>
    <m/>
    <m/>
    <m/>
    <m/>
    <m/>
    <m/>
    <m/>
    <m/>
    <m/>
    <m/>
    <m/>
    <m/>
    <m/>
    <m/>
    <m/>
    <m/>
    <m/>
    <m/>
    <m/>
    <m/>
    <m/>
    <m/>
    <m/>
    <m/>
    <m/>
    <m/>
    <m/>
    <m/>
    <m/>
    <m/>
    <m/>
    <m/>
    <m/>
    <m/>
    <m/>
    <m/>
    <m/>
    <m/>
    <m/>
    <m/>
    <m/>
    <m/>
    <m/>
    <m/>
    <m/>
    <m/>
    <m/>
    <m/>
    <m/>
    <m/>
    <m/>
    <m/>
    <m/>
    <m/>
    <m/>
    <m/>
    <m/>
    <m/>
    <m/>
    <m/>
    <m/>
    <m/>
    <m/>
    <m/>
    <m/>
  </r>
  <r>
    <s v="2.3."/>
    <x v="2"/>
    <x v="12"/>
    <s v="Управление Федеральной налоговой службы по Иркутской области"/>
    <x v="2"/>
    <s v="Тираж по налоговой тематике"/>
    <x v="2"/>
    <n v="700000"/>
    <n v="700000"/>
    <n v="700000"/>
    <s v="Да"/>
    <m/>
    <m/>
    <m/>
    <m/>
    <m/>
    <m/>
    <m/>
    <m/>
    <m/>
    <m/>
    <m/>
    <m/>
    <m/>
    <m/>
    <m/>
    <m/>
    <m/>
    <m/>
    <m/>
    <m/>
    <m/>
    <m/>
    <m/>
    <m/>
    <m/>
    <m/>
    <m/>
    <m/>
    <m/>
    <m/>
    <m/>
    <m/>
    <m/>
    <m/>
    <m/>
    <m/>
    <m/>
    <m/>
    <m/>
    <m/>
    <n v="700000"/>
    <n v="700000"/>
    <n v="700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4."/>
    <x v="2"/>
    <x v="13"/>
    <s v="Отделение Банка России по Иркутской области, министерство культуры Иркутской области, органы местного самоуправления"/>
    <x v="3"/>
    <s v="Количество проведенных музейно-выставочных мероприятий"/>
    <x v="2"/>
    <n v="1"/>
    <n v="1"/>
    <n v="1"/>
    <s v="Да"/>
    <m/>
    <m/>
    <m/>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4."/>
    <x v="2"/>
    <x v="13"/>
    <s v="Отделение Банка России по Иркутской области"/>
    <x v="3"/>
    <s v="Охват аудитории"/>
    <x v="4"/>
    <n v="5"/>
    <n v="5"/>
    <n v="5"/>
    <s v="Да"/>
    <m/>
    <m/>
    <m/>
    <m/>
    <m/>
    <m/>
    <n v="5"/>
    <n v="5"/>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4."/>
    <x v="2"/>
    <x v="13"/>
    <s v="Отделение Банка России по Иркутской области"/>
    <x v="4"/>
    <s v="Количество проведенных музейно-выставочных мероприятий"/>
    <x v="2"/>
    <n v="1"/>
    <n v="1"/>
    <n v="1"/>
    <s v="Да"/>
    <m/>
    <m/>
    <m/>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4."/>
    <x v="2"/>
    <x v="13"/>
    <s v="Отделение Банка России по Иркутской области"/>
    <x v="4"/>
    <s v="Охват аудитории"/>
    <x v="4"/>
    <n v="20"/>
    <n v="20"/>
    <n v="20"/>
    <s v="Да"/>
    <m/>
    <m/>
    <m/>
    <m/>
    <m/>
    <m/>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4."/>
    <x v="2"/>
    <x v="13"/>
    <s v="Отделение Банка России по Иркутской области"/>
    <x v="5"/>
    <s v="Количество проведенных музейно-выставочных мероприятий"/>
    <x v="2"/>
    <n v="1"/>
    <n v="1"/>
    <n v="1"/>
    <s v="Да"/>
    <m/>
    <m/>
    <m/>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4."/>
    <x v="2"/>
    <x v="13"/>
    <s v="Отделение Банка России по Иркутской области"/>
    <x v="5"/>
    <s v="Охват аудитории"/>
    <x v="4"/>
    <n v="15"/>
    <n v="15"/>
    <n v="15"/>
    <s v="Да"/>
    <m/>
    <m/>
    <m/>
    <m/>
    <m/>
    <m/>
    <n v="15"/>
    <n v="15"/>
    <n v="1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4."/>
    <x v="2"/>
    <x v="13"/>
    <s v="Отделение Банка России по Иркутской области"/>
    <x v="6"/>
    <s v="Количество проведенных музейно-выставочных мероприятий"/>
    <x v="2"/>
    <n v="1"/>
    <n v="1"/>
    <n v="1"/>
    <s v="Да"/>
    <m/>
    <m/>
    <m/>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4."/>
    <x v="2"/>
    <x v="13"/>
    <s v="Отделение Банка России по Иркутской области"/>
    <x v="6"/>
    <s v="Охват аудитории"/>
    <x v="4"/>
    <n v="15"/>
    <n v="15"/>
    <n v="15"/>
    <s v="Да"/>
    <m/>
    <m/>
    <m/>
    <m/>
    <m/>
    <m/>
    <n v="15"/>
    <n v="15"/>
    <n v="1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4."/>
    <x v="2"/>
    <x v="13"/>
    <s v="Отделение Банка России по Иркутской области"/>
    <x v="2"/>
    <s v="Количество проведенных музейно-выставочных мероприятий"/>
    <x v="2"/>
    <n v="3"/>
    <n v="3"/>
    <n v="4"/>
    <s v="Да"/>
    <m/>
    <m/>
    <m/>
    <m/>
    <m/>
    <m/>
    <n v="3"/>
    <n v="3"/>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4."/>
    <x v="2"/>
    <x v="13"/>
    <s v="Отделение Банка России по Иркутской области"/>
    <x v="2"/>
    <s v="Охват аудитории"/>
    <x v="4"/>
    <n v="30"/>
    <n v="35"/>
    <n v="40"/>
    <s v="Да"/>
    <m/>
    <m/>
    <m/>
    <m/>
    <m/>
    <m/>
    <n v="30"/>
    <n v="35"/>
    <n v="4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5."/>
    <x v="2"/>
    <x v="14"/>
    <s v="Участники и соисполнители Программы"/>
    <x v="2"/>
    <s v="Количество информационных материалов _x000a__x000a_"/>
    <x v="2"/>
    <n v="49"/>
    <n v="49"/>
    <n v="49"/>
    <s v="Да"/>
    <m/>
    <m/>
    <m/>
    <m/>
    <m/>
    <m/>
    <n v="10"/>
    <n v="10"/>
    <n v="10"/>
    <m/>
    <m/>
    <m/>
    <m/>
    <m/>
    <m/>
    <m/>
    <m/>
    <m/>
    <m/>
    <m/>
    <m/>
    <m/>
    <m/>
    <m/>
    <m/>
    <m/>
    <m/>
    <m/>
    <m/>
    <m/>
    <m/>
    <m/>
    <m/>
    <m/>
    <m/>
    <m/>
    <m/>
    <m/>
    <m/>
    <m/>
    <m/>
    <m/>
    <m/>
    <m/>
    <m/>
    <m/>
    <m/>
    <m/>
    <m/>
    <m/>
    <m/>
    <m/>
    <m/>
    <m/>
    <m/>
    <m/>
    <m/>
    <m/>
    <m/>
    <m/>
    <m/>
    <m/>
    <m/>
    <m/>
    <m/>
    <m/>
    <m/>
    <m/>
    <m/>
    <m/>
    <m/>
    <m/>
    <m/>
    <m/>
    <m/>
    <m/>
    <m/>
    <m/>
    <m/>
    <m/>
    <m/>
    <m/>
    <m/>
    <m/>
    <m/>
    <n v="4"/>
    <n v="4"/>
    <n v="4"/>
    <m/>
    <m/>
    <m/>
    <m/>
    <m/>
    <m/>
    <m/>
    <m/>
    <m/>
    <m/>
    <m/>
    <m/>
    <m/>
    <m/>
    <m/>
    <m/>
    <m/>
    <m/>
    <m/>
    <m/>
    <m/>
    <m/>
    <m/>
    <m/>
    <m/>
    <m/>
    <m/>
    <m/>
    <m/>
    <m/>
    <m/>
    <m/>
    <m/>
    <m/>
    <m/>
    <m/>
    <m/>
    <m/>
    <m/>
    <m/>
    <m/>
    <m/>
    <m/>
    <m/>
    <m/>
    <m/>
    <m/>
    <m/>
    <m/>
    <m/>
    <m/>
    <n v="4"/>
    <n v="4"/>
    <n v="4"/>
    <m/>
    <m/>
    <m/>
    <m/>
    <m/>
    <m/>
    <m/>
    <m/>
    <m/>
    <m/>
    <m/>
    <m/>
    <m/>
    <m/>
    <m/>
    <m/>
    <m/>
    <m/>
    <m/>
    <m/>
    <m/>
    <m/>
    <m/>
    <m/>
    <n v="1"/>
    <n v="1"/>
    <n v="1"/>
    <m/>
    <m/>
    <m/>
    <m/>
    <m/>
    <m/>
    <m/>
    <m/>
    <m/>
    <m/>
    <m/>
    <m/>
    <m/>
    <m/>
    <m/>
    <m/>
    <m/>
    <m/>
    <n v="10"/>
    <n v="10"/>
    <n v="10"/>
    <m/>
    <m/>
    <m/>
    <m/>
    <m/>
    <m/>
    <n v="20"/>
    <n v="20"/>
    <n v="20"/>
  </r>
  <r>
    <s v="2.5."/>
    <x v="2"/>
    <x v="14"/>
    <s v="Участники и соисполнители Программы"/>
    <x v="2"/>
    <s v="Тираж"/>
    <x v="2"/>
    <n v="8265"/>
    <n v="8265"/>
    <n v="8265"/>
    <s v="Да"/>
    <m/>
    <m/>
    <m/>
    <m/>
    <m/>
    <m/>
    <n v="1000"/>
    <n v="1000"/>
    <n v="1000"/>
    <m/>
    <m/>
    <m/>
    <m/>
    <m/>
    <m/>
    <m/>
    <m/>
    <m/>
    <m/>
    <m/>
    <m/>
    <m/>
    <m/>
    <m/>
    <m/>
    <m/>
    <m/>
    <m/>
    <m/>
    <m/>
    <m/>
    <m/>
    <m/>
    <m/>
    <m/>
    <m/>
    <m/>
    <m/>
    <m/>
    <m/>
    <m/>
    <m/>
    <m/>
    <m/>
    <m/>
    <m/>
    <m/>
    <m/>
    <m/>
    <m/>
    <m/>
    <m/>
    <m/>
    <m/>
    <m/>
    <m/>
    <m/>
    <m/>
    <m/>
    <m/>
    <m/>
    <m/>
    <m/>
    <m/>
    <m/>
    <m/>
    <m/>
    <m/>
    <m/>
    <m/>
    <m/>
    <m/>
    <m/>
    <m/>
    <m/>
    <m/>
    <m/>
    <m/>
    <m/>
    <m/>
    <m/>
    <m/>
    <m/>
    <m/>
    <m/>
    <n v="1265"/>
    <n v="1265"/>
    <n v="1265"/>
    <m/>
    <m/>
    <m/>
    <m/>
    <m/>
    <m/>
    <m/>
    <m/>
    <m/>
    <m/>
    <m/>
    <m/>
    <m/>
    <m/>
    <m/>
    <m/>
    <m/>
    <m/>
    <m/>
    <m/>
    <m/>
    <m/>
    <m/>
    <m/>
    <m/>
    <m/>
    <m/>
    <m/>
    <m/>
    <m/>
    <m/>
    <m/>
    <m/>
    <m/>
    <m/>
    <m/>
    <m/>
    <m/>
    <m/>
    <m/>
    <m/>
    <m/>
    <m/>
    <m/>
    <m/>
    <m/>
    <m/>
    <m/>
    <m/>
    <m/>
    <m/>
    <n v="1800"/>
    <n v="1800"/>
    <n v="1800"/>
    <m/>
    <m/>
    <m/>
    <m/>
    <m/>
    <m/>
    <m/>
    <m/>
    <m/>
    <m/>
    <m/>
    <m/>
    <m/>
    <m/>
    <m/>
    <m/>
    <m/>
    <m/>
    <m/>
    <m/>
    <m/>
    <m/>
    <m/>
    <m/>
    <n v="100"/>
    <n v="100"/>
    <n v="100"/>
    <m/>
    <m/>
    <m/>
    <m/>
    <m/>
    <m/>
    <m/>
    <m/>
    <m/>
    <m/>
    <m/>
    <m/>
    <m/>
    <m/>
    <m/>
    <m/>
    <m/>
    <m/>
    <n v="4000"/>
    <n v="4000"/>
    <n v="4000"/>
    <m/>
    <m/>
    <m/>
    <m/>
    <m/>
    <m/>
    <n v="100"/>
    <n v="100"/>
    <n v="100"/>
  </r>
  <r>
    <s v="2.6."/>
    <x v="2"/>
    <x v="15"/>
    <s v="Участники и соисполнители Программы"/>
    <x v="2"/>
    <s v="Количество выступлений, трансляций "/>
    <x v="2"/>
    <n v="25"/>
    <n v="25"/>
    <n v="25"/>
    <s v="Да"/>
    <m/>
    <m/>
    <m/>
    <m/>
    <m/>
    <m/>
    <n v="25"/>
    <n v="25"/>
    <n v="2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6."/>
    <x v="2"/>
    <x v="15"/>
    <s v="Участники и соисполнители Программы"/>
    <x v="2"/>
    <s v="Количество просмотров "/>
    <x v="2"/>
    <n v="60000"/>
    <n v="60000"/>
    <n v="60000"/>
    <s v="Да"/>
    <m/>
    <m/>
    <m/>
    <m/>
    <m/>
    <m/>
    <n v="60000"/>
    <n v="60000"/>
    <n v="60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6."/>
    <x v="2"/>
    <x v="15"/>
    <s v="Управление Федеральной налоговой службы по Иркутской области"/>
    <x v="2"/>
    <s v="Количество выступлений, трансляций по налоговой тематике"/>
    <x v="2"/>
    <n v="450"/>
    <n v="450"/>
    <n v="450"/>
    <s v="Да"/>
    <m/>
    <m/>
    <m/>
    <m/>
    <m/>
    <m/>
    <m/>
    <m/>
    <m/>
    <m/>
    <m/>
    <m/>
    <m/>
    <m/>
    <m/>
    <m/>
    <m/>
    <m/>
    <m/>
    <m/>
    <m/>
    <m/>
    <m/>
    <m/>
    <m/>
    <m/>
    <m/>
    <m/>
    <m/>
    <m/>
    <m/>
    <m/>
    <m/>
    <m/>
    <m/>
    <m/>
    <m/>
    <m/>
    <m/>
    <m/>
    <n v="450"/>
    <n v="450"/>
    <n v="4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6."/>
    <x v="2"/>
    <x v="15"/>
    <s v="Управление Федеральной налоговой службы по Иркутской области"/>
    <x v="2"/>
    <s v="Количество просмотров выступлений, трансляций по налоговой тематике"/>
    <x v="2"/>
    <n v="600000"/>
    <n v="600000"/>
    <n v="600000"/>
    <s v="Да"/>
    <m/>
    <m/>
    <m/>
    <m/>
    <m/>
    <m/>
    <m/>
    <m/>
    <m/>
    <m/>
    <m/>
    <m/>
    <m/>
    <m/>
    <m/>
    <m/>
    <m/>
    <m/>
    <m/>
    <m/>
    <m/>
    <m/>
    <m/>
    <m/>
    <m/>
    <m/>
    <m/>
    <m/>
    <m/>
    <m/>
    <m/>
    <m/>
    <m/>
    <m/>
    <m/>
    <m/>
    <m/>
    <m/>
    <m/>
    <m/>
    <n v="600000"/>
    <n v="600000"/>
    <n v="600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7."/>
    <x v="2"/>
    <x v="16"/>
    <s v="Участники и соисполнители Программы"/>
    <x v="2"/>
    <s v="Количество проектов"/>
    <x v="2"/>
    <n v="36"/>
    <n v="44"/>
    <n v="55"/>
    <s v="Да"/>
    <m/>
    <m/>
    <m/>
    <m/>
    <m/>
    <m/>
    <m/>
    <m/>
    <m/>
    <m/>
    <m/>
    <m/>
    <m/>
    <m/>
    <m/>
    <m/>
    <m/>
    <m/>
    <m/>
    <m/>
    <m/>
    <m/>
    <m/>
    <m/>
    <m/>
    <m/>
    <m/>
    <m/>
    <m/>
    <m/>
    <m/>
    <m/>
    <m/>
    <m/>
    <m/>
    <m/>
    <m/>
    <m/>
    <m/>
    <m/>
    <m/>
    <m/>
    <m/>
    <m/>
    <m/>
    <m/>
    <m/>
    <m/>
    <m/>
    <m/>
    <m/>
    <m/>
    <m/>
    <m/>
    <m/>
    <m/>
    <m/>
    <m/>
    <m/>
    <m/>
    <m/>
    <m/>
    <m/>
    <m/>
    <m/>
    <m/>
    <m/>
    <m/>
    <m/>
    <m/>
    <m/>
    <m/>
    <m/>
    <n v="13"/>
    <n v="13"/>
    <n v="13"/>
    <m/>
    <m/>
    <m/>
    <m/>
    <m/>
    <m/>
    <n v="2"/>
    <n v="3"/>
    <n v="4"/>
    <m/>
    <m/>
    <m/>
    <m/>
    <m/>
    <m/>
    <m/>
    <m/>
    <m/>
    <m/>
    <m/>
    <m/>
    <n v="1"/>
    <n v="1"/>
    <n v="1"/>
    <m/>
    <m/>
    <m/>
    <m/>
    <m/>
    <m/>
    <m/>
    <m/>
    <m/>
    <m/>
    <m/>
    <m/>
    <n v="4"/>
    <n v="4"/>
    <n v="4"/>
    <m/>
    <m/>
    <m/>
    <m/>
    <m/>
    <m/>
    <m/>
    <m/>
    <m/>
    <m/>
    <m/>
    <m/>
    <n v="10"/>
    <n v="15"/>
    <n v="20"/>
    <m/>
    <m/>
    <m/>
    <m/>
    <m/>
    <m/>
    <m/>
    <m/>
    <m/>
    <m/>
    <m/>
    <m/>
    <m/>
    <m/>
    <m/>
    <n v="3"/>
    <n v="5"/>
    <n v="10"/>
    <m/>
    <m/>
    <m/>
    <m/>
    <m/>
    <m/>
    <n v="3"/>
    <n v="3"/>
    <n v="3"/>
    <m/>
    <m/>
    <m/>
    <m/>
    <m/>
    <m/>
    <m/>
    <m/>
    <m/>
    <m/>
    <m/>
    <m/>
    <m/>
    <m/>
    <m/>
    <m/>
    <m/>
    <m/>
    <m/>
    <m/>
    <m/>
    <m/>
    <m/>
    <m/>
    <m/>
    <m/>
    <m/>
    <m/>
    <m/>
    <m/>
    <m/>
    <m/>
    <m/>
    <m/>
    <m/>
    <m/>
    <m/>
    <m/>
    <m/>
    <m/>
    <m/>
    <m/>
  </r>
  <r>
    <s v="2.7."/>
    <x v="2"/>
    <x v="16"/>
    <s v="Участники и соисполнители Программы"/>
    <x v="2"/>
    <s v="Количество распространенных материалов"/>
    <x v="2"/>
    <n v="1674"/>
    <n v="2675"/>
    <n v="4176"/>
    <s v="Да"/>
    <m/>
    <m/>
    <m/>
    <m/>
    <m/>
    <m/>
    <m/>
    <m/>
    <m/>
    <m/>
    <m/>
    <m/>
    <m/>
    <m/>
    <m/>
    <m/>
    <m/>
    <m/>
    <m/>
    <m/>
    <m/>
    <m/>
    <m/>
    <m/>
    <m/>
    <m/>
    <m/>
    <m/>
    <m/>
    <m/>
    <m/>
    <m/>
    <m/>
    <m/>
    <n v="1600000"/>
    <n v="1600000"/>
    <n v="1600000"/>
    <m/>
    <m/>
    <m/>
    <m/>
    <m/>
    <m/>
    <m/>
    <m/>
    <m/>
    <m/>
    <m/>
    <m/>
    <m/>
    <m/>
    <m/>
    <m/>
    <m/>
    <m/>
    <m/>
    <m/>
    <m/>
    <m/>
    <m/>
    <m/>
    <m/>
    <m/>
    <m/>
    <m/>
    <m/>
    <m/>
    <m/>
    <m/>
    <m/>
    <m/>
    <m/>
    <m/>
    <n v="13"/>
    <n v="13"/>
    <n v="13"/>
    <m/>
    <m/>
    <m/>
    <m/>
    <m/>
    <m/>
    <n v="2"/>
    <n v="3"/>
    <n v="4"/>
    <m/>
    <m/>
    <m/>
    <m/>
    <m/>
    <m/>
    <m/>
    <m/>
    <m/>
    <m/>
    <m/>
    <m/>
    <n v="9"/>
    <n v="9"/>
    <n v="9"/>
    <m/>
    <m/>
    <m/>
    <n v="500"/>
    <n v="600"/>
    <n v="700"/>
    <m/>
    <m/>
    <m/>
    <m/>
    <m/>
    <m/>
    <n v="100"/>
    <n v="100"/>
    <n v="100"/>
    <m/>
    <m/>
    <m/>
    <m/>
    <m/>
    <m/>
    <m/>
    <m/>
    <m/>
    <m/>
    <m/>
    <m/>
    <n v="1000"/>
    <n v="1500"/>
    <n v="2000"/>
    <m/>
    <m/>
    <m/>
    <m/>
    <m/>
    <m/>
    <m/>
    <m/>
    <m/>
    <m/>
    <m/>
    <m/>
    <m/>
    <m/>
    <m/>
    <n v="500"/>
    <n v="1000"/>
    <n v="2000"/>
    <m/>
    <m/>
    <m/>
    <m/>
    <m/>
    <m/>
    <n v="50"/>
    <n v="50"/>
    <n v="50"/>
    <m/>
    <m/>
    <m/>
    <m/>
    <m/>
    <m/>
    <m/>
    <m/>
    <m/>
    <m/>
    <m/>
    <m/>
    <m/>
    <m/>
    <m/>
    <m/>
    <m/>
    <m/>
    <m/>
    <m/>
    <m/>
    <m/>
    <m/>
    <m/>
    <m/>
    <m/>
    <m/>
    <m/>
    <m/>
    <m/>
    <m/>
    <m/>
    <m/>
    <m/>
    <m/>
    <m/>
    <m/>
    <m/>
    <m/>
    <m/>
    <m/>
    <m/>
  </r>
  <r>
    <s v="2.8."/>
    <x v="2"/>
    <x v="17"/>
    <s v="Органы местного самоуправления"/>
    <x v="2"/>
    <s v="Количество распространенных материалов"/>
    <x v="2"/>
    <n v="20"/>
    <n v="20"/>
    <n v="20"/>
    <s v="Да"/>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20"/>
    <n v="20"/>
    <n v="20"/>
    <m/>
    <m/>
    <m/>
    <m/>
    <m/>
    <m/>
    <m/>
    <m/>
    <m/>
    <m/>
    <m/>
    <m/>
    <m/>
    <m/>
    <m/>
    <m/>
    <m/>
    <m/>
    <m/>
    <m/>
    <m/>
    <m/>
    <m/>
    <m/>
    <m/>
    <m/>
    <m/>
    <m/>
    <m/>
    <m/>
    <m/>
    <m/>
    <m/>
    <m/>
    <m/>
    <m/>
    <m/>
    <m/>
    <m/>
    <m/>
    <m/>
    <m/>
    <m/>
    <m/>
    <m/>
  </r>
  <r>
    <s v="2.9."/>
    <x v="2"/>
    <x v="18"/>
    <s v="Органы местного самоуправления"/>
    <x v="2"/>
    <s v="Количество распространенных материалов"/>
    <x v="2"/>
    <n v="40"/>
    <n v="40"/>
    <n v="40"/>
    <s v="Да"/>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40"/>
    <n v="40"/>
    <n v="40"/>
    <m/>
    <m/>
    <m/>
    <m/>
    <m/>
    <m/>
    <m/>
    <m/>
    <m/>
    <m/>
    <m/>
    <m/>
    <m/>
    <m/>
    <m/>
    <m/>
    <m/>
    <m/>
    <m/>
    <m/>
    <m/>
    <m/>
    <m/>
    <m/>
    <m/>
    <m/>
    <m/>
    <m/>
    <m/>
    <m/>
    <m/>
    <m/>
    <m/>
    <m/>
    <m/>
    <m/>
    <m/>
    <m/>
    <m/>
    <m/>
    <m/>
    <m/>
    <m/>
    <m/>
    <m/>
  </r>
  <r>
    <s v="2.10."/>
    <x v="2"/>
    <x v="19"/>
    <s v="Участники и соисполнители Программы"/>
    <x v="2"/>
    <s v="Количество публикаций "/>
    <x v="2"/>
    <n v="197"/>
    <n v="247"/>
    <n v="302"/>
    <s v="Да"/>
    <n v="2"/>
    <n v="2"/>
    <n v="2"/>
    <m/>
    <m/>
    <m/>
    <m/>
    <m/>
    <m/>
    <m/>
    <m/>
    <m/>
    <m/>
    <m/>
    <m/>
    <m/>
    <m/>
    <m/>
    <m/>
    <m/>
    <m/>
    <m/>
    <m/>
    <m/>
    <m/>
    <m/>
    <m/>
    <m/>
    <m/>
    <m/>
    <m/>
    <m/>
    <m/>
    <m/>
    <m/>
    <m/>
    <m/>
    <m/>
    <m/>
    <m/>
    <m/>
    <m/>
    <m/>
    <n v="10"/>
    <n v="10"/>
    <n v="10"/>
    <m/>
    <m/>
    <m/>
    <m/>
    <m/>
    <m/>
    <m/>
    <m/>
    <m/>
    <m/>
    <m/>
    <m/>
    <m/>
    <m/>
    <m/>
    <m/>
    <m/>
    <m/>
    <m/>
    <m/>
    <m/>
    <m/>
    <m/>
    <m/>
    <m/>
    <m/>
    <m/>
    <n v="5"/>
    <n v="5"/>
    <n v="5"/>
    <m/>
    <m/>
    <m/>
    <m/>
    <m/>
    <m/>
    <n v="15"/>
    <n v="15"/>
    <n v="20"/>
    <n v="48"/>
    <n v="48"/>
    <n v="48"/>
    <m/>
    <m/>
    <m/>
    <m/>
    <m/>
    <m/>
    <m/>
    <m/>
    <m/>
    <m/>
    <m/>
    <m/>
    <m/>
    <m/>
    <m/>
    <m/>
    <m/>
    <m/>
    <m/>
    <m/>
    <m/>
    <m/>
    <m/>
    <m/>
    <m/>
    <m/>
    <m/>
    <m/>
    <m/>
    <m/>
    <m/>
    <m/>
    <m/>
    <m/>
    <m/>
    <m/>
    <m/>
    <m/>
    <m/>
    <m/>
    <m/>
    <m/>
    <m/>
    <m/>
    <m/>
    <m/>
    <m/>
    <m/>
    <m/>
    <m/>
    <m/>
    <m/>
    <m/>
    <m/>
    <m/>
    <m/>
    <m/>
    <n v="100"/>
    <n v="150"/>
    <n v="200"/>
    <m/>
    <m/>
    <m/>
    <m/>
    <m/>
    <m/>
    <n v="10"/>
    <n v="10"/>
    <n v="10"/>
    <m/>
    <m/>
    <m/>
    <n v="1"/>
    <n v="1"/>
    <n v="1"/>
    <m/>
    <m/>
    <m/>
    <m/>
    <m/>
    <m/>
    <m/>
    <m/>
    <m/>
    <m/>
    <m/>
    <m/>
    <m/>
    <m/>
    <m/>
    <m/>
    <m/>
    <m/>
    <n v="4"/>
    <n v="4"/>
    <n v="4"/>
    <m/>
    <m/>
    <m/>
    <m/>
    <m/>
    <m/>
    <m/>
    <m/>
    <m/>
    <m/>
    <m/>
    <m/>
    <n v="6"/>
    <n v="6"/>
    <n v="6"/>
  </r>
  <r>
    <s v="2.11."/>
    <x v="2"/>
    <x v="19"/>
    <s v="Участники и соисполнители Программы"/>
    <x v="2"/>
    <s v="Количество просмотров "/>
    <x v="2"/>
    <n v="6700"/>
    <n v="7200"/>
    <n v="7750"/>
    <s v="Да"/>
    <n v="100"/>
    <n v="100"/>
    <n v="100"/>
    <m/>
    <m/>
    <m/>
    <m/>
    <m/>
    <m/>
    <n v="100"/>
    <n v="100"/>
    <n v="100"/>
    <m/>
    <m/>
    <m/>
    <m/>
    <m/>
    <m/>
    <m/>
    <m/>
    <m/>
    <m/>
    <m/>
    <m/>
    <m/>
    <m/>
    <m/>
    <m/>
    <m/>
    <m/>
    <m/>
    <m/>
    <m/>
    <m/>
    <m/>
    <m/>
    <m/>
    <m/>
    <m/>
    <m/>
    <m/>
    <m/>
    <m/>
    <n v="2000"/>
    <n v="2000"/>
    <n v="2000"/>
    <m/>
    <m/>
    <m/>
    <m/>
    <m/>
    <m/>
    <m/>
    <m/>
    <m/>
    <m/>
    <m/>
    <m/>
    <m/>
    <m/>
    <m/>
    <m/>
    <m/>
    <m/>
    <m/>
    <m/>
    <m/>
    <m/>
    <m/>
    <m/>
    <m/>
    <m/>
    <m/>
    <n v="100"/>
    <n v="100"/>
    <n v="100"/>
    <m/>
    <m/>
    <m/>
    <m/>
    <m/>
    <m/>
    <n v="150"/>
    <n v="150"/>
    <n v="200"/>
    <n v="3000"/>
    <n v="3000"/>
    <n v="3000"/>
    <m/>
    <m/>
    <m/>
    <m/>
    <m/>
    <m/>
    <m/>
    <m/>
    <m/>
    <m/>
    <m/>
    <m/>
    <m/>
    <m/>
    <m/>
    <m/>
    <m/>
    <m/>
    <m/>
    <m/>
    <m/>
    <m/>
    <m/>
    <m/>
    <m/>
    <m/>
    <m/>
    <m/>
    <m/>
    <m/>
    <m/>
    <m/>
    <m/>
    <m/>
    <m/>
    <m/>
    <m/>
    <m/>
    <m/>
    <n v="100"/>
    <n v="100"/>
    <n v="100"/>
    <m/>
    <m/>
    <m/>
    <m/>
    <m/>
    <m/>
    <m/>
    <m/>
    <m/>
    <m/>
    <m/>
    <m/>
    <m/>
    <m/>
    <m/>
    <n v="1000"/>
    <n v="1500"/>
    <n v="2000"/>
    <m/>
    <m/>
    <m/>
    <m/>
    <m/>
    <m/>
    <n v="250"/>
    <n v="250"/>
    <n v="250"/>
    <m/>
    <m/>
    <m/>
    <n v="50"/>
    <n v="50"/>
    <n v="50"/>
    <m/>
    <m/>
    <m/>
    <m/>
    <m/>
    <m/>
    <m/>
    <m/>
    <m/>
    <m/>
    <m/>
    <m/>
    <m/>
    <m/>
    <m/>
    <m/>
    <m/>
    <m/>
    <n v="97"/>
    <n v="97"/>
    <n v="97"/>
    <m/>
    <m/>
    <m/>
    <m/>
    <m/>
    <m/>
    <m/>
    <m/>
    <m/>
    <m/>
    <m/>
    <m/>
    <n v="50"/>
    <n v="50"/>
    <n v="50"/>
  </r>
  <r>
    <s v="2.12."/>
    <x v="2"/>
    <x v="20"/>
    <s v="Отделение Банка России по Иркутской области, министерство финансов Иркутской области"/>
    <x v="2"/>
    <s v="Общее количество проведенных мероприятий"/>
    <x v="2"/>
    <n v="1"/>
    <n v="1"/>
    <n v="1"/>
    <s v="Да"/>
    <m/>
    <m/>
    <m/>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12."/>
    <x v="2"/>
    <x v="20"/>
    <s v="Отделение Банка России по Иркутской области, министерство финансов Иркутской области"/>
    <x v="2"/>
    <s v="Охват аудитории"/>
    <x v="4"/>
    <n v="60"/>
    <n v="60"/>
    <n v="60"/>
    <s v="Да"/>
    <m/>
    <m/>
    <m/>
    <m/>
    <m/>
    <m/>
    <n v="60"/>
    <n v="60"/>
    <n v="6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13."/>
    <x v="2"/>
    <x v="21"/>
    <s v="Министерство финансов Иркутской области, ИРО"/>
    <x v="2"/>
    <s v="Количество проведенных мероприятий_x000a__x000a__x000a_"/>
    <x v="2"/>
    <n v="1"/>
    <m/>
    <m/>
    <m/>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14."/>
    <x v="2"/>
    <x v="22"/>
    <s v="Министерство труда и занятости Иркутской области"/>
    <x v="10"/>
    <s v="Кол-во материалов"/>
    <x v="2"/>
    <n v="10"/>
    <n v="10"/>
    <n v="10"/>
    <s v="Да"/>
    <m/>
    <m/>
    <m/>
    <m/>
    <m/>
    <m/>
    <n v="10"/>
    <n v="10"/>
    <n v="10"/>
    <m/>
    <m/>
    <m/>
    <m/>
    <m/>
    <m/>
    <m/>
    <m/>
    <m/>
    <n v="10"/>
    <n v="10"/>
    <n v="1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14."/>
    <x v="2"/>
    <x v="22"/>
    <s v="Отделение Банка России по Иркутской области, Министерство труда и занятости Иркутской области"/>
    <x v="10"/>
    <s v="Охват аудитории"/>
    <x v="4"/>
    <n v="500"/>
    <n v="500"/>
    <n v="500"/>
    <s v="Да"/>
    <m/>
    <m/>
    <m/>
    <m/>
    <m/>
    <m/>
    <n v="500"/>
    <n v="500"/>
    <n v="500"/>
    <m/>
    <m/>
    <m/>
    <m/>
    <m/>
    <m/>
    <m/>
    <m/>
    <m/>
    <n v="500"/>
    <n v="500"/>
    <n v="5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2.15."/>
    <x v="2"/>
    <x v="23"/>
    <s v="ГАУ ДПО ИРО, министерство финансов Иркутской области, органы местного самоуправления, Иркутский областной центр АО «Почта Банк»"/>
    <x v="2"/>
    <s v="Количество проведенных мероприятий_x000a__x000a__x000a_"/>
    <x v="2"/>
    <n v="12"/>
    <n v="12"/>
    <n v="12"/>
    <s v="Да"/>
    <m/>
    <m/>
    <m/>
    <n v="2"/>
    <n v="2"/>
    <n v="2"/>
    <m/>
    <m/>
    <m/>
    <m/>
    <m/>
    <m/>
    <m/>
    <m/>
    <m/>
    <m/>
    <m/>
    <m/>
    <m/>
    <m/>
    <m/>
    <m/>
    <m/>
    <m/>
    <m/>
    <m/>
    <m/>
    <m/>
    <m/>
    <m/>
    <m/>
    <m/>
    <m/>
    <m/>
    <m/>
    <m/>
    <m/>
    <m/>
    <m/>
    <m/>
    <m/>
    <m/>
    <m/>
    <m/>
    <m/>
    <m/>
    <m/>
    <m/>
    <m/>
    <m/>
    <m/>
    <m/>
    <m/>
    <m/>
    <m/>
    <m/>
    <m/>
    <m/>
    <m/>
    <m/>
    <m/>
    <m/>
    <m/>
    <m/>
    <n v="10"/>
    <n v="10"/>
    <n v="10"/>
    <m/>
    <m/>
    <m/>
    <m/>
    <m/>
    <m/>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n v="1"/>
    <n v="1"/>
    <n v="2"/>
  </r>
  <r>
    <s v="2.15."/>
    <x v="2"/>
    <x v="23"/>
    <s v="ГАУ ДПО ИРО, министерство финансов Иркутской области, органы местного самоуправления"/>
    <x v="2"/>
    <s v="Охват аудитории"/>
    <x v="4"/>
    <n v="200"/>
    <n v="200"/>
    <n v="200"/>
    <s v="Да"/>
    <m/>
    <m/>
    <m/>
    <n v="200"/>
    <n v="200"/>
    <n v="200"/>
    <m/>
    <m/>
    <m/>
    <m/>
    <m/>
    <m/>
    <m/>
    <m/>
    <m/>
    <m/>
    <m/>
    <m/>
    <m/>
    <m/>
    <m/>
    <m/>
    <m/>
    <m/>
    <m/>
    <m/>
    <m/>
    <m/>
    <m/>
    <m/>
    <m/>
    <m/>
    <m/>
    <m/>
    <m/>
    <m/>
    <m/>
    <m/>
    <m/>
    <m/>
    <m/>
    <m/>
    <m/>
    <m/>
    <m/>
    <m/>
    <m/>
    <m/>
    <m/>
    <m/>
    <m/>
    <m/>
    <m/>
    <m/>
    <m/>
    <m/>
    <m/>
    <m/>
    <m/>
    <m/>
    <m/>
    <m/>
    <m/>
    <m/>
    <m/>
    <m/>
    <m/>
    <m/>
    <m/>
    <m/>
    <m/>
    <m/>
    <m/>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n v="5"/>
    <n v="10"/>
    <n v="50"/>
  </r>
  <r>
    <m/>
    <x v="0"/>
    <x v="24"/>
    <m/>
    <x v="1"/>
    <m/>
    <x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3.1."/>
    <x v="3"/>
    <x v="25"/>
    <s v="ГАУ ДПО ИРО"/>
    <x v="2"/>
    <s v="Проведен региональный конкурс  лучших педагогических практик_x000a__x000a_"/>
    <x v="2"/>
    <n v="1"/>
    <n v="1"/>
    <n v="1"/>
    <s v="Нет"/>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3.1."/>
    <x v="3"/>
    <x v="26"/>
    <s v="ГАУ ДПО ИРО"/>
    <x v="2"/>
    <s v="Охват аудитории "/>
    <x v="4"/>
    <n v="100"/>
    <n v="100"/>
    <n v="100"/>
    <s v="Нет"/>
    <m/>
    <m/>
    <m/>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3.2."/>
    <x v="3"/>
    <x v="27"/>
    <s v="ГАУ ДПО ИРО"/>
    <x v="2"/>
    <s v="Количество материалов, включенных в региональный банк методических разработок по финансовой грамотности"/>
    <x v="2"/>
    <n v="50"/>
    <n v="100"/>
    <n v="150"/>
    <s v="Нет"/>
    <m/>
    <m/>
    <m/>
    <n v="50"/>
    <n v="100"/>
    <n v="1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3.3."/>
    <x v="3"/>
    <x v="28"/>
    <s v="Министерство образования Иркутской области"/>
    <x v="2"/>
    <s v="Общее количество обученных специалистов"/>
    <x v="4"/>
    <n v="2000"/>
    <n v="2500"/>
    <n v="3000"/>
    <s v="Нет"/>
    <m/>
    <m/>
    <m/>
    <m/>
    <m/>
    <m/>
    <m/>
    <m/>
    <m/>
    <n v="2000"/>
    <n v="2500"/>
    <n v="3000"/>
    <m/>
    <m/>
    <m/>
    <m/>
    <m/>
    <m/>
    <m/>
    <m/>
    <m/>
    <m/>
    <m/>
    <m/>
    <m/>
    <m/>
    <m/>
    <m/>
    <m/>
    <m/>
    <m/>
    <m/>
    <m/>
    <m/>
    <m/>
    <m/>
    <m/>
    <m/>
    <m/>
    <m/>
    <m/>
    <m/>
    <m/>
    <m/>
    <m/>
    <m/>
    <m/>
    <m/>
    <m/>
    <m/>
    <m/>
    <m/>
    <n v="15"/>
    <n v="15"/>
    <n v="1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3.3."/>
    <x v="3"/>
    <x v="28"/>
    <s v="Министерство образования Иркутской области"/>
    <x v="2"/>
    <s v="Отношение количества педагогических работников образовательных организаций и профессиональных образовательных организаций, прошедших повышение квалификации и (или) профессиональную подготовку по образовательным программам, включающим элементы финансовой грамотности, к общему количеству педагогических работников общеобразовательных организаций и профессиональных образовательных организаций"/>
    <x v="5"/>
    <n v="20"/>
    <n v="20"/>
    <n v="20"/>
    <s v="Нет"/>
    <m/>
    <m/>
    <m/>
    <m/>
    <m/>
    <m/>
    <m/>
    <m/>
    <m/>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3.3."/>
    <x v="3"/>
    <x v="28"/>
    <s v="Министерство образования Иркутской области"/>
    <x v="2"/>
    <s v="Доля общеобразовательных организаций и организаций среднего профессионального образования, педагогические работники которых прошли повышение квалификации в сфере финансовой грамотности от общего количества таких организаций"/>
    <x v="5"/>
    <n v="70"/>
    <n v="75"/>
    <n v="80"/>
    <s v="Нет"/>
    <m/>
    <m/>
    <m/>
    <m/>
    <m/>
    <m/>
    <m/>
    <m/>
    <m/>
    <n v="70"/>
    <n v="75"/>
    <n v="8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3.4."/>
    <x v="3"/>
    <x v="29"/>
    <s v="Министерство образования Иркутской области, органы местного самоуправления"/>
    <x v="2"/>
    <s v="Доля образовательных учреждений, проинформированных о возможности на базе федеральных методических центров повышения финансовой грамотности населения прохождения повышения квалификации педагогических работников образовательных организаций, представителей институтов развития образования_x000a__x000a__x000a_"/>
    <x v="5"/>
    <n v="100"/>
    <n v="100"/>
    <n v="100"/>
    <m/>
    <m/>
    <m/>
    <m/>
    <m/>
    <m/>
    <m/>
    <m/>
    <m/>
    <m/>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3.5."/>
    <x v="3"/>
    <x v="30"/>
    <s v="Министерство социального развития, опеки и попечительства Иркутской области"/>
    <x v="2"/>
    <s v="Общее количество обученных специалистов"/>
    <x v="4"/>
    <n v="100"/>
    <n v="100"/>
    <n v="100"/>
    <s v="Нет"/>
    <m/>
    <m/>
    <m/>
    <m/>
    <m/>
    <m/>
    <m/>
    <m/>
    <m/>
    <m/>
    <m/>
    <m/>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3.6."/>
    <x v="3"/>
    <x v="31"/>
    <s v="Государственное автономного учреждения «Иркутский областной многофункциональный центр предоставления государственных и муниципальных услуг», органы местного самоуправления"/>
    <x v="2"/>
    <s v="Общее количество обученных специалистов"/>
    <x v="4"/>
    <n v="905"/>
    <n v="905"/>
    <n v="906"/>
    <s v="Нет"/>
    <m/>
    <m/>
    <m/>
    <m/>
    <m/>
    <m/>
    <m/>
    <m/>
    <m/>
    <m/>
    <m/>
    <m/>
    <m/>
    <m/>
    <m/>
    <m/>
    <m/>
    <m/>
    <m/>
    <m/>
    <m/>
    <m/>
    <m/>
    <m/>
    <m/>
    <m/>
    <m/>
    <m/>
    <m/>
    <m/>
    <m/>
    <m/>
    <m/>
    <m/>
    <n v="900"/>
    <n v="900"/>
    <n v="900"/>
    <m/>
    <m/>
    <m/>
    <m/>
    <m/>
    <m/>
    <m/>
    <m/>
    <m/>
    <m/>
    <m/>
    <m/>
    <m/>
    <m/>
    <m/>
    <m/>
    <m/>
    <m/>
    <m/>
    <m/>
    <m/>
    <m/>
    <m/>
    <m/>
    <m/>
    <m/>
    <m/>
    <m/>
    <m/>
    <m/>
    <m/>
    <m/>
    <m/>
    <m/>
    <m/>
    <m/>
    <m/>
    <m/>
    <m/>
    <m/>
    <m/>
    <m/>
    <m/>
    <m/>
    <m/>
    <m/>
    <m/>
    <m/>
    <m/>
    <m/>
    <m/>
    <m/>
    <m/>
    <m/>
    <m/>
    <m/>
    <m/>
    <m/>
    <m/>
    <m/>
    <m/>
    <m/>
    <m/>
    <m/>
    <m/>
    <m/>
    <m/>
    <m/>
    <m/>
    <m/>
    <m/>
    <m/>
    <m/>
    <m/>
    <m/>
    <m/>
    <m/>
    <m/>
    <m/>
    <m/>
    <m/>
    <m/>
    <m/>
    <m/>
    <m/>
    <m/>
    <m/>
    <m/>
    <m/>
    <m/>
    <m/>
    <m/>
    <m/>
    <m/>
    <m/>
    <m/>
    <m/>
    <m/>
    <m/>
    <m/>
    <m/>
    <m/>
    <m/>
    <m/>
    <m/>
    <m/>
    <m/>
    <m/>
    <n v="1"/>
    <n v="1"/>
    <n v="2"/>
    <m/>
    <m/>
    <m/>
    <m/>
    <m/>
    <m/>
    <m/>
    <m/>
    <m/>
    <m/>
    <m/>
    <m/>
    <n v="1"/>
    <n v="1"/>
    <n v="1"/>
    <m/>
    <m/>
    <m/>
    <m/>
    <m/>
    <m/>
    <n v="1"/>
    <n v="1"/>
    <n v="1"/>
    <m/>
    <m/>
    <m/>
    <m/>
    <m/>
    <m/>
    <m/>
    <m/>
    <m/>
    <n v="2"/>
    <n v="2"/>
    <n v="2"/>
    <m/>
    <m/>
    <m/>
    <m/>
    <m/>
    <m/>
    <m/>
    <m/>
    <m/>
    <m/>
    <m/>
    <m/>
    <m/>
    <m/>
    <m/>
  </r>
  <r>
    <s v="3.7."/>
    <x v="3"/>
    <x v="32"/>
    <s v="Министерство образования Иркутской области"/>
    <x v="2"/>
    <s v="Общее количество проведенных мероприятий "/>
    <x v="2"/>
    <n v="4"/>
    <n v="4"/>
    <n v="4"/>
    <s v="Нет"/>
    <m/>
    <m/>
    <m/>
    <m/>
    <m/>
    <m/>
    <m/>
    <m/>
    <m/>
    <n v="4"/>
    <n v="4"/>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3.7."/>
    <x v="3"/>
    <x v="32"/>
    <s v="Министерство образования Иркутской области"/>
    <x v="2"/>
    <s v="Охват аудитории "/>
    <x v="4"/>
    <n v="400"/>
    <n v="400"/>
    <n v="400"/>
    <s v="Нет"/>
    <m/>
    <m/>
    <m/>
    <m/>
    <m/>
    <m/>
    <m/>
    <m/>
    <m/>
    <n v="400"/>
    <n v="400"/>
    <n v="4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3.8."/>
    <x v="3"/>
    <x v="33"/>
    <s v="ГАУ ДПО ИРО, министерство финансов Иркутской области, участники и соисполнители Программы"/>
    <x v="2"/>
    <s v="Проведены обучающие вебинары (семинары) "/>
    <x v="4"/>
    <s v="&gt;=3"/>
    <s v="&gt;=3"/>
    <s v="&gt;=3"/>
    <m/>
    <n v="3"/>
    <n v="3"/>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m/>
    <x v="0"/>
    <x v="34"/>
    <m/>
    <x v="1"/>
    <m/>
    <x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1."/>
    <x v="4"/>
    <x v="35"/>
    <s v="Министерство образования Иркутской области"/>
    <x v="1"/>
    <s v="Распространены актуализированные методические рекомендации по внедрению элементов финансовой грамотности и финансовой культуры в образовательные программы соответствующих уровней образования Иркутской области "/>
    <x v="5"/>
    <n v="100"/>
    <n v="100"/>
    <n v="100"/>
    <m/>
    <m/>
    <m/>
    <m/>
    <m/>
    <m/>
    <m/>
    <m/>
    <m/>
    <m/>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2."/>
    <x v="4"/>
    <x v="36"/>
    <s v="Министерство образования Иркутской области"/>
    <x v="1"/>
    <s v="Выполняется актуализация учебных планов образовательных учреждений соответствующих уровней образования Иркутской области в части включения элементов финансовой грамотности и финансовой культуры, а также финансовой кибербезопасности "/>
    <x v="5"/>
    <n v="100"/>
    <n v="100"/>
    <n v="100"/>
    <m/>
    <m/>
    <m/>
    <m/>
    <m/>
    <m/>
    <m/>
    <m/>
    <m/>
    <m/>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2."/>
    <x v="4"/>
    <x v="36"/>
    <s v="Министерство образования Иркутской области"/>
    <x v="4"/>
    <s v="Доля обучающихся в общеобразовательных организациях, осуществляющих деятельность на территории субъекта Российской Федерации, которые освоили элементы финансовой грамотности в рамках обучения по образовательным программам начального общего образования, образовательным программам основного общего образования, образовательным программам среднего общего образования"/>
    <x v="5"/>
    <n v="100"/>
    <n v="100"/>
    <n v="100"/>
    <m/>
    <m/>
    <m/>
    <m/>
    <m/>
    <m/>
    <m/>
    <m/>
    <m/>
    <m/>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2."/>
    <x v="4"/>
    <x v="36"/>
    <s v="Министерство образования Иркутской области"/>
    <x v="5"/>
    <s v="Доля обучающихся в профессиональных образовательных организациях, осуществляющих деятельность на территории субъекта Российской Федерации, которые освоили элементы финансовой грамотности в рамках обучения по образовательным программам среднего профессионального образования"/>
    <x v="5"/>
    <n v="100"/>
    <n v="100"/>
    <n v="100"/>
    <m/>
    <m/>
    <m/>
    <m/>
    <m/>
    <m/>
    <m/>
    <m/>
    <m/>
    <m/>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2."/>
    <x v="4"/>
    <x v="36"/>
    <s v="Министерство образования Иркутской области"/>
    <x v="6"/>
    <s v="Доля обучающихся в образовательных организациях высшего образования, осуществляющих деятельность на территории субъекта Российской Федерации, которые освоили элементы финансовой грамотности в рамках обучения по образовательным программам высшего образования."/>
    <x v="5"/>
    <n v="100"/>
    <n v="100"/>
    <n v="100"/>
    <m/>
    <m/>
    <m/>
    <m/>
    <m/>
    <m/>
    <m/>
    <m/>
    <m/>
    <m/>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3."/>
    <x v="4"/>
    <x v="37"/>
    <s v="Министерство образования Иркутской области"/>
    <x v="4"/>
    <s v="Количество участников Олимпиады НИУ ВШЭ «Высшая проба»"/>
    <x v="4"/>
    <n v="20"/>
    <n v="20"/>
    <n v="20"/>
    <m/>
    <m/>
    <m/>
    <m/>
    <m/>
    <m/>
    <m/>
    <m/>
    <m/>
    <m/>
    <n v="20"/>
    <n v="20"/>
    <n v="20"/>
    <m/>
    <m/>
    <m/>
    <m/>
    <m/>
    <m/>
    <m/>
    <m/>
    <m/>
    <m/>
    <m/>
    <m/>
    <m/>
    <m/>
    <m/>
    <m/>
    <m/>
    <m/>
    <m/>
    <m/>
    <m/>
    <m/>
    <m/>
    <m/>
    <m/>
    <m/>
    <m/>
    <m/>
    <m/>
    <m/>
    <m/>
    <m/>
    <m/>
    <m/>
    <m/>
    <m/>
    <m/>
    <m/>
    <m/>
    <n v="2"/>
    <m/>
    <m/>
    <n v="2"/>
    <m/>
    <m/>
    <n v="2"/>
    <m/>
    <m/>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3."/>
    <x v="4"/>
    <x v="37"/>
    <s v="Министерство образования Иркутской области"/>
    <x v="6"/>
    <s v="Количество участников Олимпиады НИУ ВШЭ «Высшая проба»"/>
    <x v="4"/>
    <n v="22"/>
    <n v="22"/>
    <n v="22"/>
    <s v="Да"/>
    <m/>
    <m/>
    <m/>
    <m/>
    <m/>
    <m/>
    <m/>
    <m/>
    <m/>
    <n v="20"/>
    <n v="20"/>
    <n v="20"/>
    <m/>
    <m/>
    <m/>
    <m/>
    <m/>
    <m/>
    <m/>
    <m/>
    <m/>
    <m/>
    <m/>
    <m/>
    <m/>
    <m/>
    <m/>
    <m/>
    <m/>
    <m/>
    <m/>
    <m/>
    <m/>
    <m/>
    <m/>
    <m/>
    <m/>
    <m/>
    <m/>
    <m/>
    <m/>
    <m/>
    <m/>
    <m/>
    <m/>
    <m/>
    <m/>
    <m/>
    <m/>
    <m/>
    <m/>
    <n v="2"/>
    <m/>
    <m/>
    <n v="2"/>
    <m/>
    <m/>
    <n v="2"/>
    <m/>
    <m/>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3."/>
    <x v="4"/>
    <x v="37"/>
    <s v="Министерство образования Иркутской области"/>
    <x v="4"/>
    <s v="Количество участников Олимпиады РАНХиГС"/>
    <x v="4"/>
    <n v="20"/>
    <n v="20"/>
    <n v="20"/>
    <s v="Да"/>
    <m/>
    <m/>
    <m/>
    <m/>
    <m/>
    <m/>
    <m/>
    <m/>
    <m/>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3."/>
    <x v="4"/>
    <x v="37"/>
    <s v="Министерство образования Иркутской области"/>
    <x v="6"/>
    <s v="Количество участников Олимпиады РАНХиГС"/>
    <x v="4"/>
    <n v="22"/>
    <n v="22"/>
    <n v="22"/>
    <s v="Да"/>
    <m/>
    <m/>
    <m/>
    <m/>
    <m/>
    <m/>
    <m/>
    <m/>
    <m/>
    <n v="20"/>
    <n v="20"/>
    <n v="20"/>
    <m/>
    <m/>
    <m/>
    <m/>
    <m/>
    <m/>
    <m/>
    <m/>
    <m/>
    <m/>
    <m/>
    <m/>
    <m/>
    <m/>
    <m/>
    <m/>
    <m/>
    <m/>
    <m/>
    <m/>
    <m/>
    <m/>
    <m/>
    <m/>
    <m/>
    <m/>
    <m/>
    <m/>
    <m/>
    <m/>
    <m/>
    <m/>
    <m/>
    <m/>
    <m/>
    <m/>
    <m/>
    <m/>
    <m/>
    <n v="2"/>
    <m/>
    <m/>
    <n v="2"/>
    <m/>
    <m/>
    <n v="2"/>
    <m/>
    <m/>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3."/>
    <x v="4"/>
    <x v="37"/>
    <s v="Министерство образования Иркутской области"/>
    <x v="4"/>
    <s v="Количество участников Олимпиады экономического факультета МГУ им. М.В. Ломоносова"/>
    <x v="4"/>
    <n v="20"/>
    <n v="20"/>
    <n v="20"/>
    <s v="Да"/>
    <m/>
    <m/>
    <m/>
    <m/>
    <m/>
    <m/>
    <m/>
    <m/>
    <m/>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3."/>
    <x v="4"/>
    <x v="37"/>
    <s v="Министерство образования Иркутской области"/>
    <x v="6"/>
    <s v="Количество участников Олимпиады экономического факультета МГУ им. М.В. Ломоносова"/>
    <x v="4"/>
    <n v="22"/>
    <n v="22"/>
    <n v="22"/>
    <s v="Да"/>
    <m/>
    <m/>
    <m/>
    <m/>
    <m/>
    <m/>
    <m/>
    <m/>
    <m/>
    <n v="20"/>
    <n v="20"/>
    <n v="20"/>
    <m/>
    <m/>
    <m/>
    <m/>
    <m/>
    <m/>
    <m/>
    <m/>
    <m/>
    <m/>
    <m/>
    <m/>
    <m/>
    <m/>
    <m/>
    <m/>
    <m/>
    <m/>
    <m/>
    <m/>
    <m/>
    <m/>
    <m/>
    <m/>
    <m/>
    <m/>
    <m/>
    <m/>
    <m/>
    <m/>
    <m/>
    <m/>
    <m/>
    <m/>
    <m/>
    <m/>
    <m/>
    <m/>
    <m/>
    <n v="2"/>
    <m/>
    <m/>
    <n v="2"/>
    <m/>
    <m/>
    <n v="2"/>
    <m/>
    <m/>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3."/>
    <x v="4"/>
    <x v="37"/>
    <s v="Министерство образования Иркутской области"/>
    <x v="4"/>
    <s v="Количество участников Олимпиады Российского экономического Университета имени Г.В. Плеханова"/>
    <x v="4"/>
    <n v="20"/>
    <n v="20"/>
    <n v="20"/>
    <s v="Да"/>
    <m/>
    <m/>
    <m/>
    <m/>
    <m/>
    <m/>
    <m/>
    <m/>
    <m/>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3."/>
    <x v="4"/>
    <x v="37"/>
    <s v="Министерство образования Иркутской области"/>
    <x v="6"/>
    <s v="Количество участников Олимпиады Российского экономического Университета имени Г.В. Плеханова"/>
    <x v="4"/>
    <n v="22"/>
    <n v="22"/>
    <n v="22"/>
    <s v="Да"/>
    <m/>
    <m/>
    <m/>
    <m/>
    <m/>
    <m/>
    <m/>
    <m/>
    <m/>
    <n v="20"/>
    <n v="20"/>
    <n v="20"/>
    <m/>
    <m/>
    <m/>
    <m/>
    <m/>
    <m/>
    <m/>
    <m/>
    <m/>
    <m/>
    <m/>
    <m/>
    <m/>
    <m/>
    <m/>
    <m/>
    <m/>
    <m/>
    <m/>
    <m/>
    <m/>
    <m/>
    <m/>
    <m/>
    <m/>
    <m/>
    <m/>
    <m/>
    <m/>
    <m/>
    <m/>
    <m/>
    <m/>
    <m/>
    <m/>
    <m/>
    <m/>
    <m/>
    <m/>
    <n v="2"/>
    <m/>
    <m/>
    <n v="2"/>
    <m/>
    <m/>
    <n v="2"/>
    <m/>
    <m/>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3."/>
    <x v="4"/>
    <x v="37"/>
    <s v="Министерство образования Иркутской области"/>
    <x v="4"/>
    <s v="Количество участников иных Всероссийских федеральных мероприятий по финансовой грамотности"/>
    <x v="4"/>
    <n v="0"/>
    <n v="0"/>
    <n v="0"/>
    <s v="Да"/>
    <m/>
    <m/>
    <m/>
    <m/>
    <m/>
    <m/>
    <m/>
    <m/>
    <m/>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3."/>
    <x v="4"/>
    <x v="37"/>
    <s v="Министерство образования Иркутской области"/>
    <x v="6"/>
    <s v="Количество участников иных Всероссийских федеральных мероприятий по финансовой грамотности"/>
    <x v="4"/>
    <n v="2"/>
    <n v="2"/>
    <n v="2"/>
    <s v="Да"/>
    <m/>
    <m/>
    <m/>
    <m/>
    <m/>
    <m/>
    <m/>
    <m/>
    <m/>
    <n v="0"/>
    <n v="0"/>
    <n v="0"/>
    <m/>
    <m/>
    <m/>
    <m/>
    <m/>
    <m/>
    <m/>
    <m/>
    <m/>
    <m/>
    <m/>
    <m/>
    <m/>
    <m/>
    <m/>
    <m/>
    <m/>
    <m/>
    <m/>
    <m/>
    <m/>
    <m/>
    <m/>
    <m/>
    <m/>
    <m/>
    <m/>
    <m/>
    <m/>
    <m/>
    <m/>
    <m/>
    <m/>
    <m/>
    <m/>
    <m/>
    <m/>
    <m/>
    <m/>
    <n v="2"/>
    <m/>
    <m/>
    <n v="2"/>
    <m/>
    <m/>
    <n v="2"/>
    <m/>
    <m/>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4."/>
    <x v="4"/>
    <x v="38"/>
    <s v="Министерство образования Иркутской области"/>
    <x v="4"/>
    <s v="Количество олимпиад"/>
    <x v="2"/>
    <n v="7"/>
    <n v="7"/>
    <n v="7"/>
    <s v="Да"/>
    <m/>
    <m/>
    <m/>
    <m/>
    <m/>
    <m/>
    <m/>
    <m/>
    <m/>
    <n v="7"/>
    <n v="7"/>
    <n v="7"/>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4."/>
    <x v="4"/>
    <x v="38"/>
    <s v="Министерство образования Иркутской области"/>
    <x v="4"/>
    <s v="Количество участников олимпиад"/>
    <x v="4"/>
    <n v="300"/>
    <n v="300"/>
    <n v="300"/>
    <s v="Да"/>
    <m/>
    <m/>
    <m/>
    <m/>
    <m/>
    <m/>
    <m/>
    <m/>
    <m/>
    <n v="300"/>
    <n v="300"/>
    <n v="3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4."/>
    <x v="4"/>
    <x v="38"/>
    <s v="Министерство образования Иркутской области"/>
    <x v="5"/>
    <s v="Количество олимпиад"/>
    <x v="2"/>
    <n v="7"/>
    <n v="7"/>
    <n v="7"/>
    <s v="Да"/>
    <m/>
    <m/>
    <m/>
    <m/>
    <m/>
    <m/>
    <m/>
    <m/>
    <m/>
    <n v="7"/>
    <n v="7"/>
    <n v="7"/>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4."/>
    <x v="4"/>
    <x v="38"/>
    <s v="Министерство образования Иркутской области"/>
    <x v="5"/>
    <s v="Количество участников олимпиад"/>
    <x v="4"/>
    <n v="300"/>
    <n v="300"/>
    <n v="300"/>
    <s v="Да"/>
    <m/>
    <m/>
    <m/>
    <m/>
    <m/>
    <m/>
    <m/>
    <m/>
    <m/>
    <n v="300"/>
    <n v="300"/>
    <n v="3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4."/>
    <x v="4"/>
    <x v="38"/>
    <s v="Министерство образования Иркутской области"/>
    <x v="6"/>
    <s v="Количество олимпиад"/>
    <x v="2"/>
    <n v="7"/>
    <n v="7"/>
    <n v="7"/>
    <s v="Да"/>
    <m/>
    <m/>
    <m/>
    <m/>
    <m/>
    <m/>
    <m/>
    <m/>
    <m/>
    <n v="7"/>
    <n v="7"/>
    <n v="7"/>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4."/>
    <x v="4"/>
    <x v="38"/>
    <s v="Министерство образования Иркутской области"/>
    <x v="6"/>
    <s v="Количество участников олимпиад"/>
    <x v="4"/>
    <n v="200"/>
    <n v="250"/>
    <n v="300"/>
    <s v="Да"/>
    <m/>
    <m/>
    <m/>
    <m/>
    <m/>
    <m/>
    <m/>
    <m/>
    <m/>
    <n v="200"/>
    <n v="250"/>
    <n v="3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4."/>
    <x v="4"/>
    <x v="38"/>
    <s v="Министерство образования Иркутской области"/>
    <x v="3"/>
    <s v="Общее количество проведенных обучающих мероприятий "/>
    <x v="2"/>
    <n v="3200"/>
    <n v="3200"/>
    <n v="3200"/>
    <s v="Да"/>
    <m/>
    <m/>
    <m/>
    <m/>
    <m/>
    <m/>
    <m/>
    <m/>
    <m/>
    <n v="3200"/>
    <n v="3200"/>
    <n v="32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4."/>
    <x v="4"/>
    <x v="38"/>
    <s v="Министерство образования Иркутской области"/>
    <x v="3"/>
    <s v="Охват аудитории "/>
    <x v="4"/>
    <n v="96400"/>
    <n v="96400"/>
    <n v="96400"/>
    <s v="Да"/>
    <m/>
    <m/>
    <m/>
    <m/>
    <m/>
    <m/>
    <m/>
    <m/>
    <m/>
    <n v="96400"/>
    <n v="96400"/>
    <n v="964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4."/>
    <x v="4"/>
    <x v="38"/>
    <s v="Министерство образования Иркутской области"/>
    <x v="4"/>
    <s v="Общее количество проведенных обучающих мероприятий "/>
    <x v="2"/>
    <n v="12000"/>
    <n v="12000"/>
    <n v="12000"/>
    <s v="Да"/>
    <m/>
    <m/>
    <m/>
    <m/>
    <m/>
    <m/>
    <m/>
    <m/>
    <m/>
    <n v="12000"/>
    <n v="12000"/>
    <n v="12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4."/>
    <x v="4"/>
    <x v="38"/>
    <s v="Министерство образования Иркутской области"/>
    <x v="4"/>
    <s v="Охват аудитории "/>
    <x v="4"/>
    <n v="340000"/>
    <n v="340000"/>
    <n v="340000"/>
    <s v="Да"/>
    <m/>
    <m/>
    <m/>
    <m/>
    <m/>
    <m/>
    <m/>
    <m/>
    <m/>
    <n v="340000"/>
    <n v="340000"/>
    <n v="340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4."/>
    <x v="4"/>
    <x v="38"/>
    <s v="Министерство образования Иркутской области"/>
    <x v="5"/>
    <s v="Общее количество проведенных обучающих мероприятий "/>
    <x v="2"/>
    <n v="1500"/>
    <n v="1500"/>
    <n v="1500"/>
    <s v="Да"/>
    <m/>
    <m/>
    <m/>
    <m/>
    <m/>
    <m/>
    <m/>
    <m/>
    <m/>
    <n v="1500"/>
    <n v="1500"/>
    <n v="15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4."/>
    <x v="4"/>
    <x v="38"/>
    <s v="Министерство образования Иркутской области"/>
    <x v="5"/>
    <s v="Охват аудитории "/>
    <x v="4"/>
    <n v="34600"/>
    <n v="34600"/>
    <n v="34600"/>
    <s v="Да"/>
    <m/>
    <m/>
    <m/>
    <m/>
    <m/>
    <m/>
    <m/>
    <m/>
    <m/>
    <n v="34600"/>
    <n v="34600"/>
    <n v="346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5."/>
    <x v="4"/>
    <x v="39"/>
    <s v="Министерство образования Иркутской области, Отделение Банка России по Иркутской области, органы местного самоуправления"/>
    <x v="4"/>
    <s v="Доля общеобразовательных организаций региона, принявших участие в онлайн-уроках по финансовой грамотности Центрального Банка Российской Федерации, в общем количестве указанных общеобразовательных организаций региона"/>
    <x v="5"/>
    <n v="65"/>
    <n v="70"/>
    <n v="75"/>
    <s v="Нет"/>
    <m/>
    <m/>
    <m/>
    <m/>
    <m/>
    <m/>
    <n v="65"/>
    <n v="70"/>
    <n v="7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5."/>
    <x v="4"/>
    <x v="39"/>
    <s v="Привлечение образовательных организаций к онлайн-урокам по финансовой грамотности Центрального Банка Российской Федерации"/>
    <x v="5"/>
    <s v="Доля профессиональных образовательных организаций региона, принявших участие в онлайн-уроках по финансовой грамотности Центрального Банка Российской Федерации, в общем количестве профессиональных образовательных организаций региона"/>
    <x v="5"/>
    <n v="65"/>
    <n v="70"/>
    <n v="75"/>
    <s v="Нет"/>
    <m/>
    <m/>
    <m/>
    <m/>
    <m/>
    <m/>
    <n v="65"/>
    <n v="70"/>
    <n v="7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6."/>
    <x v="4"/>
    <x v="40"/>
    <s v="Министерство социального развития, опеки и попечительства Иркутской области,_x000a_Отделение Банка России по Иркутской области"/>
    <x v="3"/>
    <s v="Общее количество проведенных мероприятий "/>
    <x v="2"/>
    <n v="2"/>
    <n v="2"/>
    <n v="2"/>
    <s v="Да"/>
    <m/>
    <m/>
    <m/>
    <m/>
    <m/>
    <m/>
    <m/>
    <m/>
    <m/>
    <m/>
    <m/>
    <m/>
    <n v="2"/>
    <n v="2"/>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6."/>
    <x v="4"/>
    <x v="40"/>
    <s v="Министерство социального развития, опеки и попечительства Иркутской области,_x000a_Отделение Банка России по Иркутской области"/>
    <x v="3"/>
    <s v="Охват аудитории "/>
    <x v="4"/>
    <n v="50"/>
    <n v="50"/>
    <n v="50"/>
    <s v="Да"/>
    <m/>
    <m/>
    <m/>
    <m/>
    <m/>
    <m/>
    <m/>
    <m/>
    <m/>
    <m/>
    <m/>
    <m/>
    <n v="50"/>
    <n v="5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6."/>
    <x v="4"/>
    <x v="40"/>
    <s v="Министерство социального развития, опеки и попечительства Иркутской области,_x000a_Отделение Банка России по Иркутской области"/>
    <x v="4"/>
    <s v="Общее количество проведенных мероприятий "/>
    <x v="2"/>
    <n v="2"/>
    <n v="2"/>
    <n v="2"/>
    <s v="Да"/>
    <m/>
    <m/>
    <m/>
    <m/>
    <m/>
    <m/>
    <n v="2"/>
    <n v="2"/>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6."/>
    <x v="4"/>
    <x v="40"/>
    <s v="Министерство социального развития, опеки и попечительства Иркутской области,_x000a_Отделение Банка России по Иркутской области"/>
    <x v="4"/>
    <s v="Охват аудитории "/>
    <x v="4"/>
    <n v="50"/>
    <n v="50"/>
    <n v="50"/>
    <s v="Да"/>
    <m/>
    <m/>
    <m/>
    <m/>
    <m/>
    <m/>
    <n v="50"/>
    <n v="5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7."/>
    <x v="4"/>
    <x v="41"/>
    <s v="Министерство экономического развития _x000a_и промышленности Иркутской области,_x000a_Фонд поддержки и развития предпринимательства Иркутской области Центр «Мой бизнес» (далее – Центр «Мой бизнес»), Фонд микрокредитования Иркутской области, органы местного самоуправления_x000a_"/>
    <x v="4"/>
    <s v="Общее количество проведенных мероприятий "/>
    <x v="2"/>
    <n v="4"/>
    <n v="4"/>
    <n v="4"/>
    <s v="Да"/>
    <m/>
    <m/>
    <m/>
    <m/>
    <m/>
    <m/>
    <m/>
    <m/>
    <m/>
    <m/>
    <m/>
    <m/>
    <m/>
    <m/>
    <m/>
    <m/>
    <m/>
    <m/>
    <m/>
    <m/>
    <m/>
    <m/>
    <m/>
    <m/>
    <n v="1"/>
    <n v="1"/>
    <n v="1"/>
    <n v="3"/>
    <n v="3"/>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7."/>
    <x v="4"/>
    <x v="41"/>
    <s v="Министерство экономического развития _x000a_и промышленности Иркутской области,_x000a_Фонд поддержки и развития предпринимательства Иркутской области Центр «Мой бизнес» (далее – Центр «Мой бизнес»), Фонд микрокредитования Иркутской области, органы местного самоуправления"/>
    <x v="4"/>
    <s v="Охват аудитории "/>
    <x v="4"/>
    <n v="3260"/>
    <n v="3360"/>
    <n v="3410"/>
    <s v="Да"/>
    <m/>
    <m/>
    <m/>
    <m/>
    <m/>
    <m/>
    <m/>
    <m/>
    <m/>
    <m/>
    <m/>
    <m/>
    <m/>
    <m/>
    <m/>
    <m/>
    <m/>
    <m/>
    <m/>
    <m/>
    <m/>
    <m/>
    <m/>
    <m/>
    <n v="3200"/>
    <n v="3300"/>
    <n v="3350"/>
    <n v="60"/>
    <n v="60"/>
    <n v="6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7."/>
    <x v="4"/>
    <x v="41"/>
    <s v="Министерство экономического развития _x000a_и промышленности Иркутской области,_x000a_Фонд поддержки и развития предпринимательства Иркутской области Центр «Мой бизнес» (далее – Центр «Мой бизнес»), Фонд микрокредитования Иркутской области, органы местного самоуправления"/>
    <x v="5"/>
    <s v="Общее количество проведенных мероприятий "/>
    <x v="2"/>
    <n v="1"/>
    <n v="1"/>
    <n v="1"/>
    <s v="Да"/>
    <m/>
    <m/>
    <m/>
    <m/>
    <m/>
    <m/>
    <m/>
    <m/>
    <m/>
    <m/>
    <m/>
    <m/>
    <m/>
    <m/>
    <m/>
    <m/>
    <m/>
    <m/>
    <m/>
    <m/>
    <m/>
    <m/>
    <m/>
    <m/>
    <m/>
    <m/>
    <m/>
    <m/>
    <m/>
    <m/>
    <m/>
    <m/>
    <m/>
    <m/>
    <m/>
    <m/>
    <m/>
    <m/>
    <m/>
    <m/>
    <m/>
    <m/>
    <m/>
    <m/>
    <m/>
    <m/>
    <m/>
    <m/>
    <m/>
    <m/>
    <m/>
    <m/>
    <m/>
    <m/>
    <m/>
    <m/>
    <m/>
    <m/>
    <m/>
    <m/>
    <m/>
    <m/>
    <m/>
    <m/>
    <m/>
    <m/>
    <m/>
    <m/>
    <m/>
    <m/>
    <m/>
    <m/>
    <m/>
    <n v="1"/>
    <n v="1"/>
    <n v="1"/>
    <m/>
    <m/>
    <m/>
    <m/>
    <m/>
    <m/>
    <m/>
    <m/>
    <m/>
    <m/>
    <m/>
    <m/>
    <m/>
    <m/>
    <m/>
    <m/>
    <m/>
    <m/>
    <m/>
    <m/>
    <m/>
    <m/>
    <m/>
    <m/>
    <m/>
    <m/>
    <m/>
    <m/>
    <m/>
    <m/>
    <m/>
    <m/>
    <m/>
    <m/>
    <m/>
    <m/>
    <m/>
    <m/>
    <m/>
    <m/>
    <m/>
    <m/>
    <m/>
    <m/>
    <m/>
    <m/>
    <m/>
    <m/>
    <m/>
    <m/>
    <m/>
    <m/>
    <m/>
    <m/>
    <m/>
    <m/>
    <m/>
    <m/>
    <m/>
    <m/>
    <m/>
    <m/>
    <m/>
    <m/>
    <m/>
    <m/>
    <m/>
    <m/>
    <m/>
    <m/>
    <m/>
    <m/>
    <m/>
    <m/>
    <m/>
    <m/>
    <m/>
    <m/>
    <m/>
    <m/>
    <m/>
    <m/>
    <m/>
    <m/>
    <m/>
    <m/>
    <m/>
    <m/>
    <m/>
    <m/>
    <m/>
    <m/>
    <m/>
    <m/>
    <m/>
    <m/>
    <m/>
    <m/>
    <m/>
    <m/>
    <m/>
    <m/>
    <m/>
    <m/>
    <m/>
    <m/>
    <m/>
    <m/>
    <m/>
    <m/>
    <m/>
    <m/>
    <m/>
    <m/>
    <m/>
    <m/>
    <m/>
    <m/>
    <m/>
    <m/>
    <m/>
    <m/>
    <m/>
  </r>
  <r>
    <s v="4.7."/>
    <x v="4"/>
    <x v="41"/>
    <s v="Министерство экономического развития _x000a_и промышленности Иркутской области,_x000a_Фонд поддержки и развития предпринимательства Иркутской области Центр «Мой бизнес» (далее – Центр «Мой бизнес»), Фонд микрокредитования Иркутской области, органы местного самоуправления"/>
    <x v="5"/>
    <s v="Охват аудитории "/>
    <x v="4"/>
    <n v="60"/>
    <n v="60"/>
    <n v="60"/>
    <s v="Да"/>
    <m/>
    <m/>
    <m/>
    <m/>
    <m/>
    <m/>
    <m/>
    <m/>
    <m/>
    <m/>
    <m/>
    <m/>
    <m/>
    <m/>
    <m/>
    <m/>
    <m/>
    <m/>
    <m/>
    <m/>
    <m/>
    <m/>
    <m/>
    <m/>
    <m/>
    <m/>
    <m/>
    <m/>
    <m/>
    <m/>
    <m/>
    <m/>
    <m/>
    <m/>
    <m/>
    <m/>
    <m/>
    <m/>
    <m/>
    <m/>
    <m/>
    <m/>
    <m/>
    <m/>
    <m/>
    <m/>
    <m/>
    <m/>
    <m/>
    <m/>
    <m/>
    <m/>
    <m/>
    <m/>
    <m/>
    <m/>
    <m/>
    <m/>
    <m/>
    <m/>
    <m/>
    <m/>
    <m/>
    <m/>
    <m/>
    <m/>
    <m/>
    <m/>
    <m/>
    <m/>
    <m/>
    <m/>
    <m/>
    <n v="60"/>
    <n v="60"/>
    <n v="60"/>
    <m/>
    <m/>
    <m/>
    <m/>
    <m/>
    <m/>
    <m/>
    <m/>
    <m/>
    <m/>
    <m/>
    <m/>
    <m/>
    <m/>
    <m/>
    <m/>
    <m/>
    <m/>
    <m/>
    <m/>
    <m/>
    <m/>
    <m/>
    <m/>
    <m/>
    <m/>
    <m/>
    <m/>
    <m/>
    <m/>
    <m/>
    <m/>
    <m/>
    <m/>
    <m/>
    <m/>
    <m/>
    <m/>
    <m/>
    <m/>
    <m/>
    <m/>
    <m/>
    <m/>
    <m/>
    <m/>
    <m/>
    <m/>
    <m/>
    <m/>
    <m/>
    <m/>
    <m/>
    <m/>
    <m/>
    <m/>
    <m/>
    <m/>
    <m/>
    <m/>
    <m/>
    <m/>
    <m/>
    <m/>
    <m/>
    <m/>
    <m/>
    <m/>
    <m/>
    <m/>
    <m/>
    <m/>
    <m/>
    <m/>
    <m/>
    <m/>
    <m/>
    <m/>
    <m/>
    <m/>
    <m/>
    <m/>
    <m/>
    <m/>
    <m/>
    <m/>
    <m/>
    <m/>
    <m/>
    <m/>
    <m/>
    <m/>
    <m/>
    <m/>
    <m/>
    <m/>
    <m/>
    <m/>
    <m/>
    <m/>
    <m/>
    <m/>
    <m/>
    <m/>
    <m/>
    <m/>
    <m/>
    <m/>
    <m/>
    <m/>
    <m/>
    <m/>
    <m/>
    <m/>
    <m/>
    <m/>
    <m/>
    <m/>
    <m/>
    <m/>
    <m/>
    <m/>
    <m/>
  </r>
  <r>
    <s v="4.7."/>
    <x v="4"/>
    <x v="41"/>
    <s v="Министерство экономического развития _x000a_и промышленности Иркутской области,_x000a_Фонд поддержки и развития предпринимательства Иркутской области Центр «Мой бизнес» (далее – Центр «Мой бизнес»), Фонд микрокредитования Иркутской области, органы местного самоуправления"/>
    <x v="6"/>
    <s v="Общее количество проведенных мероприятий "/>
    <x v="2"/>
    <n v="5"/>
    <n v="5"/>
    <n v="5"/>
    <s v="Да"/>
    <m/>
    <m/>
    <m/>
    <m/>
    <m/>
    <m/>
    <m/>
    <m/>
    <m/>
    <m/>
    <m/>
    <m/>
    <m/>
    <m/>
    <m/>
    <m/>
    <m/>
    <m/>
    <m/>
    <m/>
    <m/>
    <m/>
    <m/>
    <m/>
    <n v="1"/>
    <n v="1"/>
    <n v="1"/>
    <n v="4"/>
    <n v="4"/>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7."/>
    <x v="4"/>
    <x v="41"/>
    <s v="Министерство экономического развития _x000a_и промышленности Иркутской области,_x000a_Фонд поддержки и развития предпринимательства Иркутской области Центр «Мой бизнес» (далее – Центр «Мой бизнес»), Фонд микрокредитования Иркутской области, органы местного самоуправления"/>
    <x v="6"/>
    <s v="Охват аудитории "/>
    <x v="4"/>
    <n v="820"/>
    <n v="870"/>
    <n v="880"/>
    <s v="Да"/>
    <m/>
    <m/>
    <m/>
    <m/>
    <m/>
    <m/>
    <m/>
    <m/>
    <m/>
    <m/>
    <m/>
    <m/>
    <m/>
    <m/>
    <m/>
    <m/>
    <m/>
    <m/>
    <m/>
    <m/>
    <m/>
    <m/>
    <m/>
    <m/>
    <n v="750"/>
    <n v="800"/>
    <n v="810"/>
    <n v="70"/>
    <n v="70"/>
    <n v="7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7."/>
    <x v="4"/>
    <x v="41"/>
    <s v="Министерство экономического развития _x000a_и промышленности Иркутской области,_x000a_Фонд поддержки и развития предпринимательства Иркутской области Центр «Мой бизнес» (далее – Центр «Мой бизнес»), Фонд микрокредитования Иркутской области, органы местного самоуправления"/>
    <x v="10"/>
    <s v="Общее количество проведенных мероприятий "/>
    <x v="2"/>
    <n v="1"/>
    <n v="1"/>
    <n v="1"/>
    <s v="Да"/>
    <m/>
    <m/>
    <m/>
    <m/>
    <m/>
    <m/>
    <m/>
    <m/>
    <m/>
    <m/>
    <m/>
    <m/>
    <m/>
    <m/>
    <m/>
    <m/>
    <m/>
    <m/>
    <m/>
    <m/>
    <m/>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7."/>
    <x v="4"/>
    <x v="41"/>
    <s v="Министерство экономического развития _x000a_и промышленности Иркутской области,_x000a_Фонд поддержки и развития предпринимательства Иркутской области Центр «Мой бизнес» (далее – Центр «Мой бизнес»), Фонд микрокредитования Иркутской области, органы местного самоуправления"/>
    <x v="10"/>
    <s v="Охват аудитории "/>
    <x v="4"/>
    <n v="150"/>
    <n v="170"/>
    <n v="170"/>
    <s v="Да"/>
    <m/>
    <m/>
    <m/>
    <m/>
    <m/>
    <m/>
    <m/>
    <m/>
    <m/>
    <m/>
    <m/>
    <m/>
    <m/>
    <m/>
    <m/>
    <m/>
    <m/>
    <m/>
    <m/>
    <m/>
    <m/>
    <m/>
    <m/>
    <m/>
    <n v="150"/>
    <n v="170"/>
    <n v="17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8."/>
    <x v="4"/>
    <x v="42"/>
    <s v="Отделение Социального фонда России по Иркутской области"/>
    <x v="4"/>
    <s v="Общее количество проведенных мероприятий "/>
    <x v="2"/>
    <n v="1"/>
    <n v="1"/>
    <n v="1"/>
    <s v="Да"/>
    <m/>
    <m/>
    <m/>
    <m/>
    <m/>
    <m/>
    <m/>
    <m/>
    <m/>
    <m/>
    <m/>
    <m/>
    <m/>
    <m/>
    <m/>
    <m/>
    <m/>
    <m/>
    <m/>
    <m/>
    <m/>
    <m/>
    <m/>
    <m/>
    <m/>
    <m/>
    <m/>
    <m/>
    <m/>
    <m/>
    <m/>
    <m/>
    <m/>
    <m/>
    <m/>
    <m/>
    <m/>
    <m/>
    <m/>
    <m/>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8."/>
    <x v="4"/>
    <x v="42"/>
    <s v="Отделение Социального фонда России по Иркутской области"/>
    <x v="4"/>
    <s v="Охват аудитории "/>
    <x v="4"/>
    <n v="7000"/>
    <n v="7000"/>
    <n v="7000"/>
    <s v="Да"/>
    <m/>
    <m/>
    <m/>
    <m/>
    <m/>
    <m/>
    <m/>
    <m/>
    <m/>
    <m/>
    <m/>
    <m/>
    <m/>
    <m/>
    <m/>
    <m/>
    <m/>
    <m/>
    <m/>
    <m/>
    <m/>
    <m/>
    <m/>
    <m/>
    <m/>
    <m/>
    <m/>
    <m/>
    <m/>
    <m/>
    <m/>
    <m/>
    <m/>
    <m/>
    <m/>
    <m/>
    <m/>
    <m/>
    <m/>
    <m/>
    <m/>
    <m/>
    <m/>
    <n v="7000"/>
    <n v="7000"/>
    <n v="7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9."/>
    <x v="4"/>
    <x v="43"/>
    <s v="Министерство финансов Иркутской области, Участники и соисполнители Программы"/>
    <x v="6"/>
    <s v="Общее количество проведенных мероприятий "/>
    <x v="2"/>
    <n v="200"/>
    <n v="200"/>
    <n v="200"/>
    <s v="Да"/>
    <n v="200"/>
    <n v="200"/>
    <n v="2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9."/>
    <x v="4"/>
    <x v="43"/>
    <s v="Министерство финансов Иркутской области, Участники и соисполнители Программы"/>
    <x v="6"/>
    <s v="Охват аудитории "/>
    <x v="4"/>
    <n v="3500"/>
    <n v="3500"/>
    <n v="3500"/>
    <s v="Да"/>
    <n v="3500"/>
    <n v="3500"/>
    <n v="35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10."/>
    <x v="4"/>
    <x v="44"/>
    <s v="ФГБОУ ВО «Иркутский государственный университет», ФГБОУ ВО «Иркутский национальный исследовательский технический университет», ФГБОУ ВО «Иркутский государственный университет путей сообщения», ФГБОУ ВО «Байкальский государственный университет»"/>
    <x v="4"/>
    <s v="Общее количество проведенных мероприятий "/>
    <x v="2"/>
    <n v="6"/>
    <n v="6"/>
    <n v="6"/>
    <s v="Да"/>
    <m/>
    <m/>
    <m/>
    <m/>
    <m/>
    <m/>
    <m/>
    <m/>
    <m/>
    <m/>
    <m/>
    <m/>
    <m/>
    <m/>
    <m/>
    <m/>
    <m/>
    <m/>
    <m/>
    <m/>
    <m/>
    <m/>
    <m/>
    <m/>
    <m/>
    <m/>
    <m/>
    <m/>
    <m/>
    <m/>
    <m/>
    <m/>
    <m/>
    <m/>
    <m/>
    <m/>
    <m/>
    <m/>
    <m/>
    <m/>
    <m/>
    <m/>
    <m/>
    <m/>
    <m/>
    <m/>
    <m/>
    <m/>
    <m/>
    <n v="2"/>
    <n v="2"/>
    <n v="2"/>
    <m/>
    <m/>
    <m/>
    <n v="2"/>
    <n v="2"/>
    <n v="2"/>
    <n v="2"/>
    <n v="2"/>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10."/>
    <x v="4"/>
    <x v="44"/>
    <s v="ФГБОУ ВО «Иркутский государственный университет», ФГБОУ ВО «Иркутский национальный исследовательский технический университет», ФГБОУ ВО «Иркутский государственный университет путей сообщения», ФГБОУ ВО «Байкальский государственный университет»"/>
    <x v="4"/>
    <s v="Охват аудитории "/>
    <x v="4"/>
    <n v="300"/>
    <n v="300"/>
    <n v="300"/>
    <s v="Да"/>
    <m/>
    <m/>
    <m/>
    <m/>
    <m/>
    <m/>
    <m/>
    <m/>
    <m/>
    <m/>
    <m/>
    <m/>
    <m/>
    <m/>
    <m/>
    <m/>
    <m/>
    <m/>
    <m/>
    <m/>
    <m/>
    <m/>
    <m/>
    <m/>
    <m/>
    <m/>
    <m/>
    <m/>
    <m/>
    <m/>
    <m/>
    <m/>
    <m/>
    <m/>
    <m/>
    <m/>
    <m/>
    <m/>
    <m/>
    <m/>
    <m/>
    <m/>
    <m/>
    <m/>
    <m/>
    <m/>
    <m/>
    <m/>
    <m/>
    <n v="100"/>
    <n v="100"/>
    <n v="100"/>
    <m/>
    <m/>
    <m/>
    <n v="100"/>
    <n v="100"/>
    <n v="100"/>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10."/>
    <x v="4"/>
    <x v="44"/>
    <s v="ФГБОУ ВО «Иркутский государственный университет», ФГБОУ ВО «Иркутский национальный исследовательский технический университет», ФГБОУ ВО «Иркутский государственный университет путей сообщения», ФГБОУ ВО «Байкальский государственный университет»"/>
    <x v="5"/>
    <s v="Общее количество проведенных мероприятий "/>
    <x v="2"/>
    <n v="6"/>
    <n v="6"/>
    <n v="6"/>
    <s v="Да"/>
    <m/>
    <m/>
    <m/>
    <m/>
    <m/>
    <m/>
    <m/>
    <m/>
    <m/>
    <m/>
    <m/>
    <m/>
    <m/>
    <m/>
    <m/>
    <m/>
    <m/>
    <m/>
    <m/>
    <m/>
    <m/>
    <m/>
    <m/>
    <m/>
    <m/>
    <m/>
    <m/>
    <m/>
    <m/>
    <m/>
    <m/>
    <m/>
    <m/>
    <m/>
    <m/>
    <m/>
    <m/>
    <m/>
    <m/>
    <m/>
    <m/>
    <m/>
    <m/>
    <m/>
    <m/>
    <m/>
    <m/>
    <m/>
    <m/>
    <n v="2"/>
    <n v="2"/>
    <n v="2"/>
    <m/>
    <m/>
    <m/>
    <n v="2"/>
    <n v="2"/>
    <n v="2"/>
    <n v="2"/>
    <n v="2"/>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10."/>
    <x v="4"/>
    <x v="44"/>
    <s v="ФГБОУ ВО «Иркутский государственный университет», ФГБОУ ВО «Иркутский национальный исследовательский технический университет», ФГБОУ ВО «Иркутский государственный университет путей сообщения», ФГБОУ ВО «Байкальский государственный университет»"/>
    <x v="5"/>
    <s v="Охват аудитории "/>
    <x v="4"/>
    <n v="1500"/>
    <n v="1500"/>
    <n v="1500"/>
    <s v="Да"/>
    <m/>
    <m/>
    <m/>
    <m/>
    <m/>
    <m/>
    <m/>
    <m/>
    <m/>
    <m/>
    <m/>
    <m/>
    <m/>
    <m/>
    <m/>
    <m/>
    <m/>
    <m/>
    <m/>
    <m/>
    <m/>
    <m/>
    <m/>
    <m/>
    <m/>
    <m/>
    <m/>
    <m/>
    <m/>
    <m/>
    <m/>
    <m/>
    <m/>
    <m/>
    <m/>
    <m/>
    <m/>
    <m/>
    <m/>
    <m/>
    <m/>
    <m/>
    <m/>
    <m/>
    <m/>
    <m/>
    <m/>
    <m/>
    <m/>
    <n v="500"/>
    <n v="500"/>
    <n v="500"/>
    <m/>
    <m/>
    <m/>
    <n v="500"/>
    <n v="500"/>
    <n v="500"/>
    <n v="500"/>
    <n v="500"/>
    <n v="500"/>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10."/>
    <x v="4"/>
    <x v="44"/>
    <s v="ФГБОУ ВО «Иркутский государственный университет», ФГБОУ ВО «Иркутский национальный исследовательский технический университет», ФГБОУ ВО «Иркутский государственный университет путей сообщения», ФГБОУ ВО «Байкальский государственный университет»"/>
    <x v="6"/>
    <s v="Общее количество проведенных мероприятий "/>
    <x v="2"/>
    <n v="7"/>
    <n v="7"/>
    <n v="7"/>
    <s v="Да"/>
    <m/>
    <m/>
    <m/>
    <m/>
    <m/>
    <m/>
    <m/>
    <m/>
    <m/>
    <m/>
    <m/>
    <m/>
    <m/>
    <m/>
    <m/>
    <m/>
    <m/>
    <m/>
    <m/>
    <m/>
    <m/>
    <m/>
    <m/>
    <m/>
    <m/>
    <m/>
    <m/>
    <m/>
    <m/>
    <m/>
    <m/>
    <m/>
    <m/>
    <m/>
    <m/>
    <m/>
    <m/>
    <m/>
    <m/>
    <m/>
    <m/>
    <m/>
    <m/>
    <m/>
    <m/>
    <m/>
    <m/>
    <m/>
    <m/>
    <n v="2"/>
    <n v="2"/>
    <n v="2"/>
    <n v="1"/>
    <n v="1"/>
    <n v="1"/>
    <n v="2"/>
    <n v="2"/>
    <n v="2"/>
    <n v="2"/>
    <n v="2"/>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4.10."/>
    <x v="4"/>
    <x v="44"/>
    <s v="ФГБОУ ВО «Иркутский государственный университет», ФГБОУ ВО «Иркутский национальный исследовательский технический университет», ФГБОУ ВО «Иркутский государственный университет путей сообщения», ФГБОУ ВО «Байкальский государственный университет»"/>
    <x v="6"/>
    <s v="Охват аудитории "/>
    <x v="4"/>
    <n v="3050"/>
    <n v="3080"/>
    <n v="3100"/>
    <s v="Да"/>
    <m/>
    <m/>
    <m/>
    <m/>
    <m/>
    <m/>
    <m/>
    <m/>
    <m/>
    <m/>
    <m/>
    <m/>
    <m/>
    <m/>
    <m/>
    <m/>
    <m/>
    <m/>
    <m/>
    <m/>
    <m/>
    <m/>
    <m/>
    <m/>
    <m/>
    <m/>
    <m/>
    <m/>
    <m/>
    <m/>
    <m/>
    <m/>
    <m/>
    <m/>
    <m/>
    <m/>
    <m/>
    <m/>
    <m/>
    <m/>
    <m/>
    <m/>
    <m/>
    <m/>
    <m/>
    <m/>
    <m/>
    <m/>
    <m/>
    <n v="1000"/>
    <n v="1000"/>
    <n v="1000"/>
    <n v="50"/>
    <n v="80"/>
    <n v="100"/>
    <n v="1000"/>
    <n v="1000"/>
    <n v="1000"/>
    <n v="1000"/>
    <n v="1000"/>
    <n v="1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m/>
    <x v="0"/>
    <x v="45"/>
    <m/>
    <x v="1"/>
    <m/>
    <x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
    <x v="5"/>
    <x v="46"/>
    <s v="Отделение Банка России по Иркутской области"/>
    <x v="3"/>
    <s v="Общее количество проведенных мероприятий "/>
    <x v="2"/>
    <n v="2"/>
    <n v="2"/>
    <n v="2"/>
    <s v="Да"/>
    <m/>
    <m/>
    <m/>
    <m/>
    <m/>
    <m/>
    <n v="2"/>
    <n v="2"/>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
    <x v="5"/>
    <x v="46"/>
    <s v="Отделение Банка России по Иркутской области"/>
    <x v="3"/>
    <s v="Охват аудитории "/>
    <x v="4"/>
    <n v="30"/>
    <n v="30"/>
    <n v="30"/>
    <s v="Да"/>
    <m/>
    <m/>
    <m/>
    <m/>
    <m/>
    <m/>
    <n v="30"/>
    <n v="30"/>
    <n v="3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
    <x v="5"/>
    <x v="46"/>
    <s v="Отделение Банка России по Иркутской области"/>
    <x v="4"/>
    <s v="Общее количество проведенных мероприятий "/>
    <x v="2"/>
    <n v="10"/>
    <n v="10"/>
    <n v="10"/>
    <s v="Да"/>
    <m/>
    <m/>
    <m/>
    <m/>
    <m/>
    <m/>
    <n v="10"/>
    <n v="10"/>
    <n v="1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
    <x v="5"/>
    <x v="46"/>
    <s v="Отделение Банка России по Иркутской области"/>
    <x v="4"/>
    <s v="Охват аудитории "/>
    <x v="4"/>
    <n v="200"/>
    <n v="200"/>
    <n v="200"/>
    <s v="Да"/>
    <m/>
    <m/>
    <m/>
    <m/>
    <m/>
    <m/>
    <n v="200"/>
    <n v="200"/>
    <n v="2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
    <x v="5"/>
    <x v="46"/>
    <s v="Отделение Банка России по Иркутской области"/>
    <x v="5"/>
    <s v="Общее количество проведенных мероприятий "/>
    <x v="2"/>
    <n v="10"/>
    <n v="10"/>
    <n v="10"/>
    <s v="Да"/>
    <m/>
    <m/>
    <m/>
    <m/>
    <m/>
    <m/>
    <n v="10"/>
    <n v="10"/>
    <n v="1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
    <x v="5"/>
    <x v="46"/>
    <s v="Отделение Банка России по Иркутской области"/>
    <x v="5"/>
    <s v="Охват аудитории "/>
    <x v="4"/>
    <n v="200"/>
    <n v="200"/>
    <n v="200"/>
    <s v="Да"/>
    <m/>
    <m/>
    <m/>
    <m/>
    <m/>
    <m/>
    <n v="200"/>
    <n v="200"/>
    <n v="2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
    <x v="5"/>
    <x v="46"/>
    <s v="Отделение Банка России по Иркутской области"/>
    <x v="6"/>
    <s v="Общее количество проведенных мероприятий "/>
    <x v="2"/>
    <n v="10"/>
    <n v="10"/>
    <n v="10"/>
    <s v="Да"/>
    <m/>
    <m/>
    <m/>
    <m/>
    <m/>
    <m/>
    <n v="10"/>
    <n v="10"/>
    <n v="1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
    <x v="5"/>
    <x v="46"/>
    <s v="Отделение Банка России по Иркутской области"/>
    <x v="6"/>
    <s v="Охват аудитории "/>
    <x v="4"/>
    <n v="500"/>
    <n v="500"/>
    <n v="500"/>
    <s v="Да"/>
    <m/>
    <m/>
    <m/>
    <m/>
    <m/>
    <m/>
    <n v="500"/>
    <n v="500"/>
    <n v="5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
    <x v="5"/>
    <x v="46"/>
    <s v="Отделение Банка России по Иркутской области"/>
    <x v="2"/>
    <s v="Общее количество проведенных мероприятий "/>
    <x v="2"/>
    <n v="10"/>
    <n v="10"/>
    <n v="10"/>
    <s v="Да"/>
    <m/>
    <m/>
    <m/>
    <m/>
    <m/>
    <m/>
    <n v="10"/>
    <n v="10"/>
    <n v="1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
    <x v="5"/>
    <x v="46"/>
    <s v="Отделение Банка России по Иркутской области"/>
    <x v="2"/>
    <s v="Охват аудитории "/>
    <x v="4"/>
    <n v="250"/>
    <n v="250"/>
    <n v="250"/>
    <s v="Да"/>
    <m/>
    <m/>
    <m/>
    <m/>
    <m/>
    <m/>
    <n v="250"/>
    <n v="250"/>
    <n v="2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
    <x v="5"/>
    <x v="46"/>
    <s v="Отделение Банка России по Иркутской области"/>
    <x v="7"/>
    <s v="Общее количество проведенных мероприятий "/>
    <x v="2"/>
    <n v="8"/>
    <n v="8"/>
    <n v="8"/>
    <s v="Да"/>
    <m/>
    <m/>
    <m/>
    <m/>
    <m/>
    <m/>
    <n v="8"/>
    <n v="8"/>
    <n v="8"/>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
    <x v="5"/>
    <x v="46"/>
    <s v="Отделение Банка России по Иркутской области"/>
    <x v="7"/>
    <s v="Охват аудитории "/>
    <x v="4"/>
    <n v="200"/>
    <n v="200"/>
    <n v="200"/>
    <s v="Да"/>
    <m/>
    <m/>
    <m/>
    <m/>
    <m/>
    <m/>
    <n v="200"/>
    <n v="200"/>
    <n v="2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2."/>
    <x v="5"/>
    <x v="47"/>
    <s v="Министерство социального развития, опеки и попечительства Иркутской области"/>
    <x v="7"/>
    <s v="Общее количество проведенных мероприятий "/>
    <x v="2"/>
    <n v="250"/>
    <n v="270"/>
    <n v="300"/>
    <s v="Да"/>
    <m/>
    <m/>
    <m/>
    <m/>
    <m/>
    <m/>
    <m/>
    <m/>
    <m/>
    <m/>
    <m/>
    <m/>
    <n v="250"/>
    <n v="270"/>
    <n v="3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2."/>
    <x v="5"/>
    <x v="47"/>
    <s v="Министерство социального развития, опеки и попечительства Иркутской области"/>
    <x v="7"/>
    <s v="Охват аудитории "/>
    <x v="4"/>
    <n v="6500"/>
    <n v="6600"/>
    <n v="6700"/>
    <s v="Да"/>
    <m/>
    <m/>
    <m/>
    <m/>
    <m/>
    <m/>
    <m/>
    <m/>
    <m/>
    <m/>
    <m/>
    <m/>
    <n v="6500"/>
    <n v="6600"/>
    <n v="67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3."/>
    <x v="5"/>
    <x v="48"/>
    <s v="Отделение Социального фонда России по Иркутской области"/>
    <x v="7"/>
    <s v="Общее количество проведенных мероприятий "/>
    <x v="2"/>
    <n v="100"/>
    <n v="100"/>
    <n v="100"/>
    <s v="Да"/>
    <m/>
    <m/>
    <m/>
    <m/>
    <m/>
    <m/>
    <m/>
    <m/>
    <m/>
    <m/>
    <m/>
    <m/>
    <m/>
    <m/>
    <m/>
    <m/>
    <m/>
    <m/>
    <m/>
    <m/>
    <m/>
    <m/>
    <m/>
    <m/>
    <m/>
    <m/>
    <m/>
    <m/>
    <m/>
    <m/>
    <m/>
    <m/>
    <m/>
    <m/>
    <m/>
    <m/>
    <m/>
    <m/>
    <m/>
    <m/>
    <m/>
    <m/>
    <m/>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3."/>
    <x v="5"/>
    <x v="48"/>
    <s v="Отделение Социального фонда России по Иркутской области"/>
    <x v="7"/>
    <s v="Охват аудитории "/>
    <x v="4"/>
    <n v="10000"/>
    <n v="10000"/>
    <n v="10000"/>
    <s v="Да"/>
    <m/>
    <m/>
    <m/>
    <m/>
    <m/>
    <m/>
    <m/>
    <m/>
    <m/>
    <m/>
    <m/>
    <m/>
    <m/>
    <m/>
    <m/>
    <m/>
    <m/>
    <m/>
    <m/>
    <m/>
    <m/>
    <m/>
    <m/>
    <m/>
    <m/>
    <m/>
    <m/>
    <m/>
    <m/>
    <m/>
    <m/>
    <m/>
    <m/>
    <m/>
    <m/>
    <m/>
    <m/>
    <m/>
    <m/>
    <m/>
    <m/>
    <m/>
    <m/>
    <n v="10000"/>
    <n v="10000"/>
    <n v="10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4."/>
    <x v="5"/>
    <x v="49"/>
    <s v="ГАУ ДПО ИРО"/>
    <x v="7"/>
    <s v="Общее количество проведенных мероприятий "/>
    <x v="2"/>
    <n v="1"/>
    <n v="1"/>
    <n v="1"/>
    <s v="Да"/>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4."/>
    <x v="5"/>
    <x v="50"/>
    <s v="ГАУ ДПО ИРО"/>
    <x v="7"/>
    <s v="Охват аудитории "/>
    <x v="4"/>
    <n v="60"/>
    <n v="90"/>
    <n v="100"/>
    <s v="Да"/>
    <m/>
    <m/>
    <m/>
    <n v="60"/>
    <n v="9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5."/>
    <x v="5"/>
    <x v="51"/>
    <s v="Отделение Банка России по Иркутской области, министерство социального развития, опеки и попечительства Иркутской области"/>
    <x v="7"/>
    <s v="Доля комплексных центров социального обслуживания населения Иркутской области, принявших участие в онлайн-занятиях по финансовой грамотности для старшего поколения, от общего количества комплексных центров социального обслуживания"/>
    <x v="5"/>
    <n v="50"/>
    <n v="55"/>
    <n v="60"/>
    <s v="Нет"/>
    <m/>
    <m/>
    <m/>
    <m/>
    <m/>
    <m/>
    <n v="50"/>
    <n v="55"/>
    <n v="6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6."/>
    <x v="5"/>
    <x v="52"/>
    <s v="Управление Федеральной налоговой службы по Иркутской области, органы местного самоуправления"/>
    <x v="2"/>
    <s v="Общее количество проведенных мероприятий "/>
    <x v="2"/>
    <n v="204"/>
    <n v="204"/>
    <n v="204"/>
    <s v="Да"/>
    <m/>
    <m/>
    <m/>
    <m/>
    <m/>
    <m/>
    <m/>
    <m/>
    <m/>
    <m/>
    <m/>
    <m/>
    <m/>
    <m/>
    <m/>
    <m/>
    <m/>
    <m/>
    <m/>
    <m/>
    <m/>
    <m/>
    <m/>
    <m/>
    <m/>
    <m/>
    <m/>
    <m/>
    <m/>
    <m/>
    <m/>
    <m/>
    <m/>
    <m/>
    <m/>
    <m/>
    <m/>
    <m/>
    <m/>
    <m/>
    <n v="200"/>
    <n v="200"/>
    <n v="200"/>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4"/>
    <n v="4"/>
    <n v="4"/>
    <m/>
    <m/>
    <m/>
    <m/>
    <m/>
    <m/>
    <m/>
    <m/>
    <m/>
    <m/>
    <m/>
    <m/>
    <m/>
    <m/>
    <m/>
  </r>
  <r>
    <s v="5.6."/>
    <x v="5"/>
    <x v="52"/>
    <s v="Управление Федеральной налоговой службы по Иркутской области, органы местного самоуправления"/>
    <x v="2"/>
    <s v="Охват аудитории "/>
    <x v="4"/>
    <n v="4030"/>
    <n v="4030"/>
    <n v="4030"/>
    <s v="Да"/>
    <m/>
    <m/>
    <m/>
    <m/>
    <m/>
    <m/>
    <m/>
    <m/>
    <m/>
    <m/>
    <m/>
    <m/>
    <m/>
    <m/>
    <m/>
    <m/>
    <m/>
    <m/>
    <m/>
    <m/>
    <m/>
    <m/>
    <m/>
    <m/>
    <m/>
    <m/>
    <m/>
    <m/>
    <m/>
    <m/>
    <m/>
    <m/>
    <m/>
    <m/>
    <m/>
    <m/>
    <m/>
    <m/>
    <m/>
    <m/>
    <n v="4000"/>
    <n v="4000"/>
    <n v="4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30"/>
    <n v="30"/>
    <n v="30"/>
    <m/>
    <m/>
    <m/>
    <m/>
    <m/>
    <m/>
    <m/>
    <m/>
    <m/>
    <m/>
    <m/>
    <m/>
    <m/>
    <m/>
    <m/>
  </r>
  <r>
    <s v="5.7."/>
    <x v="5"/>
    <x v="53"/>
    <s v="Территориальный фонд обязательного медицинского страхования Иркутской области"/>
    <x v="2"/>
    <s v="Общее количество проведенных мероприятий "/>
    <x v="2"/>
    <n v="3"/>
    <n v="3"/>
    <n v="3"/>
    <s v="Да"/>
    <m/>
    <m/>
    <m/>
    <m/>
    <m/>
    <m/>
    <m/>
    <m/>
    <m/>
    <m/>
    <m/>
    <m/>
    <m/>
    <m/>
    <m/>
    <m/>
    <m/>
    <m/>
    <m/>
    <m/>
    <m/>
    <m/>
    <m/>
    <m/>
    <m/>
    <m/>
    <m/>
    <m/>
    <m/>
    <m/>
    <m/>
    <m/>
    <m/>
    <m/>
    <m/>
    <m/>
    <m/>
    <m/>
    <m/>
    <m/>
    <m/>
    <m/>
    <m/>
    <m/>
    <m/>
    <m/>
    <n v="3"/>
    <n v="3"/>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7."/>
    <x v="5"/>
    <x v="53"/>
    <s v="Территориальный фонд обязательного медицинского страхования Иркутской области"/>
    <x v="2"/>
    <s v="Охват аудитории "/>
    <x v="4"/>
    <n v="20"/>
    <n v="20"/>
    <n v="20"/>
    <s v="Да"/>
    <m/>
    <m/>
    <m/>
    <m/>
    <m/>
    <m/>
    <m/>
    <m/>
    <m/>
    <m/>
    <m/>
    <m/>
    <m/>
    <m/>
    <m/>
    <m/>
    <m/>
    <m/>
    <m/>
    <m/>
    <m/>
    <m/>
    <m/>
    <m/>
    <m/>
    <m/>
    <m/>
    <m/>
    <m/>
    <m/>
    <m/>
    <m/>
    <m/>
    <m/>
    <m/>
    <m/>
    <m/>
    <m/>
    <m/>
    <m/>
    <m/>
    <m/>
    <m/>
    <m/>
    <m/>
    <m/>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8."/>
    <x v="5"/>
    <x v="54"/>
    <s v="Отделение Банка России по Иркутской области"/>
    <x v="10"/>
    <s v="Общее количество проведенных мероприятий "/>
    <x v="2"/>
    <n v="1"/>
    <n v="1"/>
    <n v="1"/>
    <s v="Да"/>
    <m/>
    <m/>
    <m/>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8."/>
    <x v="5"/>
    <x v="54"/>
    <s v="Отделение Банка России по Иркутской области"/>
    <x v="10"/>
    <s v="Охват аудитории "/>
    <x v="4"/>
    <n v="20"/>
    <n v="20"/>
    <n v="20"/>
    <s v="Да"/>
    <m/>
    <m/>
    <m/>
    <m/>
    <m/>
    <m/>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9."/>
    <x v="5"/>
    <x v="55"/>
    <s v="Отделение Банка России по Иркутской области"/>
    <x v="9"/>
    <s v="Общее количество проведенных мероприятий "/>
    <x v="2"/>
    <n v="1"/>
    <n v="1"/>
    <n v="1"/>
    <s v="Да"/>
    <m/>
    <m/>
    <m/>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9."/>
    <x v="5"/>
    <x v="55"/>
    <s v="Отделение Банка России по Иркутской области"/>
    <x v="9"/>
    <s v="Охват аудитории "/>
    <x v="4"/>
    <n v="20"/>
    <n v="20"/>
    <n v="20"/>
    <s v="Да"/>
    <m/>
    <m/>
    <m/>
    <m/>
    <m/>
    <m/>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0."/>
    <x v="5"/>
    <x v="56"/>
    <s v="ГАУ ДПО ИРО, участники и соисполнители программы, органы местного самоуправления"/>
    <x v="3"/>
    <s v="Количество проведенных мероприятий в рамках фестиваля"/>
    <x v="2"/>
    <n v="1"/>
    <n v="1"/>
    <n v="1"/>
    <s v="Да"/>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0."/>
    <x v="5"/>
    <x v="56"/>
    <s v="ГАУ ДПО ИРО, участники и соисполнители программы, органы местного самоуправления"/>
    <x v="4"/>
    <s v="Количество проведенных мероприятий в рамках фестиваля"/>
    <x v="2"/>
    <n v="1"/>
    <n v="1"/>
    <n v="1"/>
    <s v="Да"/>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0."/>
    <x v="5"/>
    <x v="56"/>
    <s v="ГАУ ДПО ИРО, участники и соисполнители программы, органы местного самоуправления"/>
    <x v="2"/>
    <s v="Количество проведенных мероприятий в рамках фестиваля"/>
    <x v="2"/>
    <n v="1"/>
    <n v="1"/>
    <n v="1"/>
    <s v="Да"/>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0."/>
    <x v="5"/>
    <x v="56"/>
    <s v="ГАУ ДПО ИРО, участники и соисполнители программы, органы местного самоуправления"/>
    <x v="7"/>
    <s v="Количество проведенных мероприятий в рамках фестиваля"/>
    <x v="2"/>
    <n v="1"/>
    <n v="1"/>
    <n v="1"/>
    <s v="Да"/>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0."/>
    <x v="5"/>
    <x v="56"/>
    <s v="ГАУ ДПО ИРО, участники и соисполнители программы, органы местного самоуправления"/>
    <x v="3"/>
    <s v="Охват аудитории "/>
    <x v="4"/>
    <n v="20"/>
    <n v="20"/>
    <n v="20"/>
    <s v="Да"/>
    <m/>
    <m/>
    <m/>
    <m/>
    <m/>
    <m/>
    <m/>
    <m/>
    <m/>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0."/>
    <x v="5"/>
    <x v="56"/>
    <s v="ГАУ ДПО ИРО, участники и соисполнители программы, органы местного самоуправления"/>
    <x v="4"/>
    <s v="Охват аудитории "/>
    <x v="4"/>
    <n v="50"/>
    <n v="50"/>
    <n v="50"/>
    <s v="Да"/>
    <m/>
    <m/>
    <m/>
    <m/>
    <m/>
    <m/>
    <m/>
    <m/>
    <m/>
    <n v="50"/>
    <n v="50"/>
    <n v="5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0."/>
    <x v="5"/>
    <x v="56"/>
    <s v="ГАУ ДПО ИРО, участники и соисполнители программы, органы местного самоуправления"/>
    <x v="2"/>
    <s v="Охват аудитории "/>
    <x v="4"/>
    <n v="100"/>
    <n v="100"/>
    <n v="100"/>
    <s v="Да"/>
    <m/>
    <m/>
    <m/>
    <m/>
    <m/>
    <m/>
    <m/>
    <m/>
    <m/>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0."/>
    <x v="5"/>
    <x v="56"/>
    <s v="ГАУ ДПО ИРО, участники и соисполнители программы, органы местного самоуправления"/>
    <x v="7"/>
    <s v="Охват аудитории "/>
    <x v="4"/>
    <n v="20"/>
    <n v="20"/>
    <n v="20"/>
    <s v="Да"/>
    <m/>
    <m/>
    <m/>
    <m/>
    <m/>
    <m/>
    <m/>
    <m/>
    <m/>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1."/>
    <x v="5"/>
    <x v="57"/>
    <s v="ГАУ ДПО ИРО, министерство финансов Иркутской области, органы местного самоуправления"/>
    <x v="2"/>
    <s v="Общее количество проведенных мероприятий "/>
    <x v="2"/>
    <n v="2"/>
    <n v="4"/>
    <n v="4"/>
    <s v="Да"/>
    <m/>
    <m/>
    <m/>
    <n v="2"/>
    <n v="4"/>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1."/>
    <x v="5"/>
    <x v="57"/>
    <s v="ГАУ ДПО ИРО, министерство финансов Иркутской области, органы местного самоуправления"/>
    <x v="2"/>
    <s v="Охват аудитории "/>
    <x v="4"/>
    <n v="50"/>
    <n v="100"/>
    <n v="100"/>
    <s v="Да"/>
    <m/>
    <m/>
    <m/>
    <n v="5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2."/>
    <x v="5"/>
    <x v="58"/>
    <s v="Отделение Банка России по Иркутской области, Центр «Мой бизнес», органы местного самоуправления"/>
    <x v="12"/>
    <s v="Общее количество проведенных мероприятий "/>
    <x v="2"/>
    <n v="104"/>
    <n v="104"/>
    <n v="104"/>
    <s v="Да"/>
    <m/>
    <m/>
    <m/>
    <m/>
    <m/>
    <m/>
    <n v="2"/>
    <n v="2"/>
    <n v="2"/>
    <m/>
    <m/>
    <m/>
    <m/>
    <m/>
    <m/>
    <m/>
    <m/>
    <m/>
    <m/>
    <m/>
    <m/>
    <m/>
    <m/>
    <m/>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2"/>
    <n v="2"/>
    <n v="2"/>
    <m/>
    <m/>
    <m/>
    <m/>
    <m/>
    <m/>
    <m/>
    <m/>
    <m/>
    <m/>
    <m/>
    <m/>
    <m/>
    <m/>
    <m/>
  </r>
  <r>
    <s v="5.12."/>
    <x v="5"/>
    <x v="58"/>
    <s v="Отделение Банка России по Иркутской области, Центр «Мой бизнес», органы местного самоуправления"/>
    <x v="12"/>
    <s v="Охват аудитории "/>
    <x v="4"/>
    <n v="3226"/>
    <n v="3530"/>
    <n v="3680"/>
    <s v="Да"/>
    <m/>
    <m/>
    <m/>
    <m/>
    <m/>
    <m/>
    <n v="80"/>
    <n v="80"/>
    <n v="80"/>
    <m/>
    <m/>
    <m/>
    <m/>
    <m/>
    <m/>
    <m/>
    <m/>
    <m/>
    <m/>
    <m/>
    <m/>
    <m/>
    <m/>
    <m/>
    <n v="3046"/>
    <n v="3350"/>
    <n v="35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100"/>
    <n v="100"/>
    <n v="100"/>
    <m/>
    <m/>
    <m/>
    <m/>
    <m/>
    <m/>
    <m/>
    <m/>
    <m/>
    <m/>
    <m/>
    <m/>
    <m/>
    <m/>
    <m/>
  </r>
  <r>
    <s v="5.13."/>
    <x v="5"/>
    <x v="59"/>
    <s v="Министерство финансов Иркутской области, ГАУ ДПО ИРО, органы местного самоуправления"/>
    <x v="4"/>
    <s v="Количество проведенных мероприятий "/>
    <x v="2"/>
    <n v="1"/>
    <n v="1"/>
    <n v="1"/>
    <s v="Да"/>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3."/>
    <x v="5"/>
    <x v="59"/>
    <s v="Министерство финансов Иркутской области, ГАУ ДПО ИРО, органы местного самоуправления"/>
    <x v="4"/>
    <s v="Охват аудитории "/>
    <x v="4"/>
    <n v="4"/>
    <n v="4"/>
    <n v="4"/>
    <s v="Да"/>
    <n v="4"/>
    <n v="4"/>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3."/>
    <x v="5"/>
    <x v="59"/>
    <s v="Министерство финансов Иркутской области, ГАУ ДПО ИРО, органы местного самоуправления"/>
    <x v="6"/>
    <s v="Количество проведенных мероприятий "/>
    <x v="2"/>
    <n v="1"/>
    <n v="1"/>
    <n v="1"/>
    <s v="Да"/>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3."/>
    <x v="5"/>
    <x v="59"/>
    <s v="Министерство финансов Иркутской области, ГАУ ДПО ИРО, органы местного самоуправления"/>
    <x v="6"/>
    <s v="Охват аудитории "/>
    <x v="4"/>
    <n v="20"/>
    <n v="20"/>
    <n v="20"/>
    <s v="Да"/>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3."/>
    <x v="5"/>
    <x v="59"/>
    <s v="Министерство финансов Иркутской области, ГАУ ДПО ИРО, органы местного самоуправления"/>
    <x v="2"/>
    <s v="Количество проведенных мероприятий "/>
    <x v="2"/>
    <n v="2"/>
    <n v="2"/>
    <n v="2"/>
    <s v="Да"/>
    <n v="1"/>
    <n v="1"/>
    <n v="1"/>
    <m/>
    <m/>
    <m/>
    <m/>
    <m/>
    <m/>
    <m/>
    <m/>
    <m/>
    <m/>
    <m/>
    <m/>
    <m/>
    <m/>
    <m/>
    <m/>
    <m/>
    <m/>
    <m/>
    <m/>
    <m/>
    <m/>
    <m/>
    <m/>
    <m/>
    <m/>
    <m/>
    <m/>
    <m/>
    <m/>
    <m/>
    <m/>
    <m/>
    <m/>
    <m/>
    <m/>
    <m/>
    <m/>
    <m/>
    <m/>
    <m/>
    <m/>
    <m/>
    <m/>
    <m/>
    <m/>
    <m/>
    <m/>
    <m/>
    <m/>
    <m/>
    <m/>
    <m/>
    <m/>
    <m/>
    <m/>
    <m/>
    <m/>
    <m/>
    <m/>
    <m/>
    <m/>
    <m/>
    <m/>
    <m/>
    <m/>
    <m/>
    <m/>
    <m/>
    <m/>
    <n v="1"/>
    <n v="1"/>
    <n v="1"/>
    <m/>
    <m/>
    <m/>
    <m/>
    <m/>
    <m/>
    <m/>
    <m/>
    <m/>
    <m/>
    <m/>
    <m/>
    <m/>
    <m/>
    <m/>
    <m/>
    <m/>
    <m/>
    <m/>
    <m/>
    <m/>
    <m/>
    <m/>
    <m/>
    <m/>
    <m/>
    <m/>
    <m/>
    <m/>
    <m/>
    <m/>
    <m/>
    <m/>
    <m/>
    <m/>
    <m/>
    <m/>
    <m/>
    <m/>
    <m/>
    <m/>
    <m/>
    <m/>
    <m/>
    <m/>
    <m/>
    <m/>
    <m/>
    <m/>
    <m/>
    <m/>
    <m/>
    <m/>
    <m/>
    <m/>
    <m/>
    <m/>
    <m/>
    <m/>
    <m/>
    <m/>
    <m/>
    <m/>
    <m/>
    <m/>
    <m/>
    <m/>
    <m/>
    <m/>
    <m/>
    <m/>
    <m/>
    <m/>
    <m/>
    <m/>
    <m/>
    <m/>
    <m/>
    <m/>
    <m/>
    <m/>
    <m/>
    <m/>
    <m/>
    <m/>
    <m/>
    <m/>
    <m/>
    <m/>
    <m/>
    <m/>
    <m/>
    <m/>
    <m/>
    <m/>
    <m/>
    <m/>
    <m/>
    <m/>
    <m/>
    <m/>
    <m/>
    <m/>
    <m/>
    <m/>
    <m/>
    <m/>
    <m/>
    <m/>
    <m/>
    <m/>
    <m/>
    <m/>
    <m/>
    <m/>
    <m/>
    <m/>
    <m/>
    <m/>
    <m/>
    <m/>
    <m/>
    <m/>
  </r>
  <r>
    <s v="5.13."/>
    <x v="5"/>
    <x v="59"/>
    <s v="Министерство финансов Иркутской области, ГАУ ДПО ИРО, органы местного самоуправления"/>
    <x v="2"/>
    <s v="Охват аудитории "/>
    <x v="4"/>
    <n v="85"/>
    <n v="85"/>
    <n v="85"/>
    <s v="Да"/>
    <n v="35"/>
    <n v="35"/>
    <n v="35"/>
    <m/>
    <m/>
    <m/>
    <m/>
    <m/>
    <m/>
    <m/>
    <m/>
    <m/>
    <m/>
    <m/>
    <m/>
    <m/>
    <m/>
    <m/>
    <m/>
    <m/>
    <m/>
    <m/>
    <m/>
    <m/>
    <m/>
    <m/>
    <m/>
    <m/>
    <m/>
    <m/>
    <m/>
    <m/>
    <m/>
    <m/>
    <m/>
    <m/>
    <m/>
    <m/>
    <m/>
    <m/>
    <m/>
    <m/>
    <m/>
    <m/>
    <m/>
    <m/>
    <m/>
    <m/>
    <m/>
    <m/>
    <m/>
    <m/>
    <m/>
    <m/>
    <m/>
    <m/>
    <m/>
    <m/>
    <m/>
    <m/>
    <m/>
    <m/>
    <m/>
    <m/>
    <m/>
    <m/>
    <m/>
    <m/>
    <m/>
    <m/>
    <m/>
    <m/>
    <m/>
    <n v="50"/>
    <n v="50"/>
    <n v="50"/>
    <m/>
    <m/>
    <m/>
    <m/>
    <m/>
    <m/>
    <m/>
    <m/>
    <m/>
    <m/>
    <m/>
    <m/>
    <m/>
    <m/>
    <m/>
    <m/>
    <m/>
    <m/>
    <m/>
    <m/>
    <m/>
    <m/>
    <m/>
    <m/>
    <m/>
    <m/>
    <m/>
    <m/>
    <m/>
    <m/>
    <m/>
    <m/>
    <m/>
    <m/>
    <m/>
    <m/>
    <m/>
    <m/>
    <m/>
    <m/>
    <m/>
    <m/>
    <m/>
    <m/>
    <m/>
    <m/>
    <m/>
    <m/>
    <m/>
    <m/>
    <m/>
    <m/>
    <m/>
    <m/>
    <m/>
    <m/>
    <m/>
    <m/>
    <m/>
    <m/>
    <m/>
    <m/>
    <m/>
    <m/>
    <m/>
    <m/>
    <m/>
    <m/>
    <m/>
    <m/>
    <m/>
    <m/>
    <m/>
    <m/>
    <m/>
    <m/>
    <m/>
    <m/>
    <m/>
    <m/>
    <m/>
    <m/>
    <m/>
    <m/>
    <m/>
    <m/>
    <m/>
    <m/>
    <m/>
    <m/>
    <m/>
    <m/>
    <m/>
    <m/>
    <m/>
    <m/>
    <m/>
    <m/>
    <m/>
    <m/>
    <m/>
    <m/>
    <m/>
    <m/>
    <m/>
    <m/>
    <m/>
    <m/>
    <m/>
    <m/>
    <m/>
    <m/>
    <m/>
    <m/>
    <m/>
    <m/>
    <m/>
    <m/>
    <m/>
    <m/>
    <m/>
    <m/>
    <m/>
  </r>
  <r>
    <s v="5.14."/>
    <x v="5"/>
    <x v="60"/>
    <s v="Министерство финансов Иркутской области, Институт развития образования Иркутской области, органы местного самоуправления"/>
    <x v="2"/>
    <s v="Общее количество проведенных мероприятий "/>
    <x v="2"/>
    <n v="53"/>
    <n v="53"/>
    <n v="53"/>
    <s v="Да"/>
    <m/>
    <m/>
    <m/>
    <n v="50"/>
    <n v="50"/>
    <n v="50"/>
    <m/>
    <m/>
    <m/>
    <m/>
    <m/>
    <m/>
    <m/>
    <m/>
    <m/>
    <m/>
    <m/>
    <m/>
    <m/>
    <m/>
    <m/>
    <m/>
    <m/>
    <m/>
    <m/>
    <m/>
    <m/>
    <m/>
    <m/>
    <m/>
    <m/>
    <m/>
    <m/>
    <m/>
    <m/>
    <m/>
    <m/>
    <m/>
    <m/>
    <m/>
    <m/>
    <m/>
    <m/>
    <m/>
    <m/>
    <m/>
    <m/>
    <m/>
    <m/>
    <m/>
    <m/>
    <m/>
    <m/>
    <m/>
    <m/>
    <m/>
    <m/>
    <m/>
    <m/>
    <m/>
    <m/>
    <m/>
    <m/>
    <m/>
    <m/>
    <m/>
    <m/>
    <m/>
    <m/>
    <m/>
    <m/>
    <m/>
    <m/>
    <m/>
    <m/>
    <m/>
    <m/>
    <m/>
    <m/>
    <m/>
    <m/>
    <m/>
    <n v="3"/>
    <n v="3"/>
    <n v="3"/>
    <m/>
    <m/>
    <m/>
    <m/>
    <m/>
    <m/>
    <m/>
    <m/>
    <m/>
    <m/>
    <m/>
    <m/>
    <m/>
    <m/>
    <m/>
    <m/>
    <m/>
    <m/>
    <m/>
    <m/>
    <m/>
    <m/>
    <m/>
    <m/>
    <m/>
    <m/>
    <m/>
    <m/>
    <m/>
    <m/>
    <m/>
    <m/>
    <m/>
    <m/>
    <m/>
    <m/>
    <m/>
    <m/>
    <m/>
    <m/>
    <m/>
    <m/>
    <m/>
    <m/>
    <m/>
    <m/>
    <m/>
    <m/>
    <m/>
    <m/>
    <m/>
    <m/>
    <m/>
    <m/>
    <m/>
    <m/>
    <m/>
    <m/>
    <m/>
    <m/>
    <m/>
    <m/>
    <m/>
    <m/>
    <m/>
    <m/>
    <m/>
    <m/>
    <m/>
    <m/>
    <m/>
    <m/>
    <m/>
    <m/>
    <m/>
    <m/>
    <m/>
    <m/>
    <m/>
    <m/>
    <m/>
    <m/>
    <m/>
    <m/>
    <m/>
    <m/>
    <m/>
    <m/>
    <m/>
    <m/>
    <m/>
    <m/>
    <m/>
    <m/>
    <m/>
    <m/>
    <m/>
    <m/>
    <m/>
    <m/>
    <m/>
    <m/>
    <m/>
    <m/>
    <m/>
    <m/>
    <m/>
    <m/>
    <m/>
    <m/>
    <m/>
    <m/>
    <m/>
    <m/>
  </r>
  <r>
    <s v="5.14."/>
    <x v="5"/>
    <x v="60"/>
    <s v="Министерство финансов Иркутской области, Институт развития образования Иркутской области, органы местного самоуправления"/>
    <x v="2"/>
    <s v="Охват аудитории "/>
    <x v="4"/>
    <n v="60"/>
    <n v="60"/>
    <n v="60"/>
    <s v="Да"/>
    <m/>
    <m/>
    <m/>
    <n v="50"/>
    <n v="50"/>
    <n v="50"/>
    <m/>
    <m/>
    <m/>
    <m/>
    <m/>
    <m/>
    <m/>
    <m/>
    <m/>
    <m/>
    <m/>
    <m/>
    <m/>
    <m/>
    <m/>
    <m/>
    <m/>
    <m/>
    <m/>
    <m/>
    <m/>
    <m/>
    <m/>
    <m/>
    <m/>
    <m/>
    <m/>
    <m/>
    <m/>
    <m/>
    <m/>
    <m/>
    <m/>
    <m/>
    <m/>
    <m/>
    <m/>
    <m/>
    <m/>
    <m/>
    <m/>
    <m/>
    <m/>
    <m/>
    <m/>
    <m/>
    <m/>
    <m/>
    <m/>
    <m/>
    <m/>
    <m/>
    <m/>
    <m/>
    <m/>
    <m/>
    <m/>
    <m/>
    <m/>
    <m/>
    <m/>
    <m/>
    <m/>
    <m/>
    <m/>
    <m/>
    <m/>
    <m/>
    <m/>
    <m/>
    <m/>
    <m/>
    <m/>
    <m/>
    <m/>
    <m/>
    <n v="10"/>
    <n v="10"/>
    <n v="10"/>
    <m/>
    <m/>
    <m/>
    <m/>
    <m/>
    <m/>
    <m/>
    <m/>
    <m/>
    <m/>
    <m/>
    <m/>
    <m/>
    <m/>
    <m/>
    <m/>
    <m/>
    <m/>
    <m/>
    <m/>
    <m/>
    <m/>
    <m/>
    <m/>
    <m/>
    <m/>
    <m/>
    <m/>
    <m/>
    <m/>
    <m/>
    <m/>
    <m/>
    <m/>
    <m/>
    <m/>
    <m/>
    <m/>
    <m/>
    <m/>
    <m/>
    <m/>
    <m/>
    <m/>
    <m/>
    <m/>
    <m/>
    <m/>
    <m/>
    <m/>
    <m/>
    <m/>
    <m/>
    <m/>
    <m/>
    <m/>
    <m/>
    <m/>
    <m/>
    <m/>
    <m/>
    <m/>
    <m/>
    <m/>
    <m/>
    <m/>
    <m/>
    <m/>
    <m/>
    <m/>
    <m/>
    <m/>
    <m/>
    <m/>
    <m/>
    <m/>
    <m/>
    <m/>
    <m/>
    <m/>
    <m/>
    <m/>
    <m/>
    <m/>
    <m/>
    <m/>
    <m/>
    <m/>
    <m/>
    <m/>
    <m/>
    <m/>
    <m/>
    <m/>
    <m/>
    <m/>
    <m/>
    <m/>
    <m/>
    <m/>
    <m/>
    <m/>
    <m/>
    <m/>
    <m/>
    <m/>
    <m/>
    <m/>
    <m/>
    <m/>
    <m/>
    <m/>
    <m/>
    <m/>
  </r>
  <r>
    <s v="5.15."/>
    <x v="5"/>
    <x v="61"/>
    <s v="Органы местного самоуправления"/>
    <x v="3"/>
    <s v="Общее количество проведенных мероприятий "/>
    <x v="2"/>
    <n v="14"/>
    <n v="15"/>
    <n v="19"/>
    <s v="Да"/>
    <m/>
    <m/>
    <m/>
    <m/>
    <m/>
    <m/>
    <m/>
    <m/>
    <m/>
    <m/>
    <m/>
    <m/>
    <m/>
    <m/>
    <m/>
    <m/>
    <m/>
    <m/>
    <m/>
    <m/>
    <m/>
    <m/>
    <m/>
    <m/>
    <m/>
    <m/>
    <m/>
    <m/>
    <m/>
    <m/>
    <m/>
    <m/>
    <m/>
    <m/>
    <m/>
    <m/>
    <m/>
    <m/>
    <m/>
    <m/>
    <m/>
    <m/>
    <m/>
    <m/>
    <m/>
    <m/>
    <m/>
    <m/>
    <m/>
    <m/>
    <m/>
    <m/>
    <m/>
    <m/>
    <m/>
    <m/>
    <m/>
    <m/>
    <m/>
    <m/>
    <m/>
    <m/>
    <m/>
    <m/>
    <m/>
    <m/>
    <m/>
    <m/>
    <m/>
    <m/>
    <m/>
    <m/>
    <m/>
    <n v="2"/>
    <n v="2"/>
    <n v="2"/>
    <m/>
    <m/>
    <m/>
    <m/>
    <m/>
    <m/>
    <m/>
    <m/>
    <m/>
    <m/>
    <m/>
    <m/>
    <m/>
    <m/>
    <m/>
    <m/>
    <m/>
    <m/>
    <m/>
    <m/>
    <m/>
    <m/>
    <m/>
    <m/>
    <m/>
    <m/>
    <m/>
    <m/>
    <m/>
    <m/>
    <m/>
    <m/>
    <m/>
    <m/>
    <m/>
    <m/>
    <n v="4"/>
    <n v="4"/>
    <n v="4"/>
    <m/>
    <m/>
    <m/>
    <m/>
    <m/>
    <m/>
    <m/>
    <m/>
    <m/>
    <m/>
    <m/>
    <m/>
    <m/>
    <m/>
    <m/>
    <m/>
    <m/>
    <m/>
    <m/>
    <m/>
    <m/>
    <m/>
    <m/>
    <m/>
    <n v="2"/>
    <n v="2"/>
    <n v="2"/>
    <m/>
    <m/>
    <m/>
    <n v="5"/>
    <n v="6"/>
    <n v="10"/>
    <m/>
    <m/>
    <m/>
    <m/>
    <m/>
    <m/>
    <m/>
    <m/>
    <m/>
    <m/>
    <m/>
    <m/>
    <m/>
    <m/>
    <m/>
    <m/>
    <m/>
    <m/>
    <m/>
    <m/>
    <m/>
    <n v="1"/>
    <n v="1"/>
    <n v="1"/>
    <m/>
    <m/>
    <m/>
    <m/>
    <m/>
    <m/>
    <m/>
    <m/>
    <m/>
    <m/>
    <m/>
    <m/>
    <m/>
    <m/>
    <m/>
    <m/>
    <m/>
    <m/>
    <m/>
    <m/>
    <m/>
    <m/>
    <m/>
    <m/>
    <m/>
    <m/>
    <m/>
  </r>
  <r>
    <s v="5.15."/>
    <x v="5"/>
    <x v="61"/>
    <s v="Органы местного самоуправления"/>
    <x v="3"/>
    <s v="Охват аудитории "/>
    <x v="4"/>
    <n v="260"/>
    <n v="275"/>
    <n v="320"/>
    <s v="Да"/>
    <m/>
    <m/>
    <m/>
    <m/>
    <m/>
    <m/>
    <m/>
    <m/>
    <m/>
    <m/>
    <m/>
    <m/>
    <m/>
    <m/>
    <m/>
    <m/>
    <m/>
    <m/>
    <m/>
    <m/>
    <m/>
    <m/>
    <m/>
    <m/>
    <m/>
    <m/>
    <m/>
    <m/>
    <m/>
    <m/>
    <m/>
    <m/>
    <m/>
    <m/>
    <m/>
    <m/>
    <m/>
    <m/>
    <m/>
    <m/>
    <m/>
    <m/>
    <m/>
    <m/>
    <m/>
    <m/>
    <m/>
    <m/>
    <m/>
    <m/>
    <m/>
    <m/>
    <m/>
    <m/>
    <m/>
    <m/>
    <m/>
    <m/>
    <m/>
    <m/>
    <m/>
    <m/>
    <m/>
    <m/>
    <m/>
    <m/>
    <m/>
    <m/>
    <m/>
    <m/>
    <m/>
    <m/>
    <m/>
    <n v="30"/>
    <n v="30"/>
    <n v="30"/>
    <m/>
    <m/>
    <m/>
    <m/>
    <m/>
    <m/>
    <m/>
    <m/>
    <m/>
    <m/>
    <m/>
    <m/>
    <m/>
    <m/>
    <m/>
    <m/>
    <m/>
    <m/>
    <m/>
    <m/>
    <m/>
    <m/>
    <m/>
    <m/>
    <m/>
    <m/>
    <m/>
    <m/>
    <m/>
    <m/>
    <m/>
    <m/>
    <m/>
    <m/>
    <m/>
    <m/>
    <n v="80"/>
    <n v="80"/>
    <n v="80"/>
    <m/>
    <m/>
    <m/>
    <m/>
    <m/>
    <m/>
    <m/>
    <m/>
    <m/>
    <m/>
    <m/>
    <m/>
    <m/>
    <m/>
    <m/>
    <m/>
    <m/>
    <m/>
    <m/>
    <m/>
    <m/>
    <m/>
    <m/>
    <m/>
    <n v="40"/>
    <n v="40"/>
    <n v="40"/>
    <m/>
    <m/>
    <m/>
    <n v="50"/>
    <n v="60"/>
    <n v="100"/>
    <m/>
    <m/>
    <m/>
    <m/>
    <m/>
    <m/>
    <m/>
    <m/>
    <m/>
    <m/>
    <m/>
    <m/>
    <m/>
    <m/>
    <m/>
    <m/>
    <m/>
    <m/>
    <m/>
    <m/>
    <m/>
    <n v="60"/>
    <n v="65"/>
    <n v="70"/>
    <m/>
    <m/>
    <m/>
    <m/>
    <m/>
    <m/>
    <m/>
    <m/>
    <m/>
    <m/>
    <m/>
    <m/>
    <m/>
    <m/>
    <m/>
    <m/>
    <m/>
    <m/>
    <m/>
    <m/>
    <m/>
    <m/>
    <m/>
    <m/>
    <m/>
    <m/>
    <m/>
  </r>
  <r>
    <s v="5.15."/>
    <x v="5"/>
    <x v="61"/>
    <s v="Органы местного самоуправления"/>
    <x v="4"/>
    <s v="Общее количество проведенных мероприятий "/>
    <x v="2"/>
    <n v="45"/>
    <n v="58"/>
    <n v="78"/>
    <s v="Да"/>
    <m/>
    <m/>
    <m/>
    <m/>
    <m/>
    <m/>
    <m/>
    <m/>
    <m/>
    <m/>
    <m/>
    <m/>
    <m/>
    <m/>
    <m/>
    <m/>
    <m/>
    <m/>
    <m/>
    <m/>
    <m/>
    <m/>
    <m/>
    <m/>
    <m/>
    <m/>
    <m/>
    <m/>
    <m/>
    <m/>
    <m/>
    <m/>
    <m/>
    <m/>
    <m/>
    <m/>
    <m/>
    <m/>
    <m/>
    <m/>
    <m/>
    <m/>
    <m/>
    <m/>
    <m/>
    <m/>
    <m/>
    <m/>
    <m/>
    <m/>
    <m/>
    <m/>
    <m/>
    <m/>
    <m/>
    <m/>
    <m/>
    <m/>
    <m/>
    <m/>
    <m/>
    <m/>
    <m/>
    <m/>
    <m/>
    <m/>
    <m/>
    <m/>
    <m/>
    <m/>
    <m/>
    <m/>
    <m/>
    <m/>
    <m/>
    <m/>
    <m/>
    <m/>
    <m/>
    <n v="5"/>
    <n v="7"/>
    <n v="7"/>
    <n v="16"/>
    <n v="17"/>
    <n v="17"/>
    <m/>
    <m/>
    <m/>
    <m/>
    <m/>
    <m/>
    <m/>
    <m/>
    <m/>
    <m/>
    <m/>
    <m/>
    <n v="2"/>
    <n v="2"/>
    <n v="2"/>
    <m/>
    <m/>
    <m/>
    <m/>
    <m/>
    <m/>
    <m/>
    <m/>
    <m/>
    <m/>
    <m/>
    <m/>
    <n v="16"/>
    <n v="16"/>
    <n v="16"/>
    <n v="5"/>
    <n v="5"/>
    <n v="5"/>
    <m/>
    <m/>
    <m/>
    <m/>
    <m/>
    <m/>
    <m/>
    <m/>
    <m/>
    <m/>
    <m/>
    <m/>
    <n v="4"/>
    <n v="5"/>
    <n v="6"/>
    <m/>
    <m/>
    <m/>
    <m/>
    <m/>
    <m/>
    <n v="3"/>
    <n v="3"/>
    <n v="3"/>
    <m/>
    <m/>
    <m/>
    <n v="10"/>
    <n v="20"/>
    <n v="40"/>
    <m/>
    <m/>
    <m/>
    <m/>
    <m/>
    <m/>
    <m/>
    <m/>
    <m/>
    <m/>
    <m/>
    <m/>
    <n v="2"/>
    <n v="2"/>
    <n v="2"/>
    <m/>
    <m/>
    <m/>
    <n v="4"/>
    <n v="5"/>
    <n v="5"/>
    <n v="5"/>
    <n v="5"/>
    <n v="5"/>
    <m/>
    <m/>
    <m/>
    <m/>
    <m/>
    <m/>
    <m/>
    <m/>
    <m/>
    <m/>
    <m/>
    <m/>
    <m/>
    <m/>
    <m/>
    <m/>
    <m/>
    <m/>
    <m/>
    <m/>
    <m/>
    <m/>
    <m/>
    <m/>
    <m/>
    <m/>
    <m/>
  </r>
  <r>
    <s v="5.15."/>
    <x v="5"/>
    <x v="61"/>
    <s v="Органы местного самоуправления"/>
    <x v="4"/>
    <s v="Охват аудитории "/>
    <x v="4"/>
    <n v="960"/>
    <n v="1245"/>
    <n v="1750"/>
    <s v="Да"/>
    <m/>
    <m/>
    <m/>
    <m/>
    <m/>
    <m/>
    <m/>
    <m/>
    <m/>
    <m/>
    <m/>
    <m/>
    <m/>
    <m/>
    <m/>
    <m/>
    <m/>
    <m/>
    <m/>
    <m/>
    <m/>
    <m/>
    <m/>
    <m/>
    <m/>
    <m/>
    <m/>
    <m/>
    <m/>
    <m/>
    <m/>
    <m/>
    <m/>
    <m/>
    <m/>
    <m/>
    <m/>
    <m/>
    <m/>
    <m/>
    <m/>
    <m/>
    <m/>
    <m/>
    <m/>
    <m/>
    <m/>
    <m/>
    <m/>
    <m/>
    <m/>
    <m/>
    <m/>
    <m/>
    <m/>
    <m/>
    <m/>
    <m/>
    <m/>
    <m/>
    <m/>
    <m/>
    <m/>
    <m/>
    <m/>
    <m/>
    <m/>
    <m/>
    <m/>
    <m/>
    <m/>
    <m/>
    <m/>
    <m/>
    <m/>
    <m/>
    <m/>
    <m/>
    <m/>
    <n v="90"/>
    <n v="100"/>
    <n v="100"/>
    <n v="45040"/>
    <n v="50040"/>
    <n v="55040"/>
    <m/>
    <m/>
    <m/>
    <m/>
    <m/>
    <m/>
    <m/>
    <m/>
    <m/>
    <m/>
    <m/>
    <m/>
    <n v="1500"/>
    <n v="1500"/>
    <n v="1500"/>
    <m/>
    <m/>
    <m/>
    <m/>
    <m/>
    <m/>
    <m/>
    <m/>
    <m/>
    <m/>
    <m/>
    <m/>
    <n v="340"/>
    <n v="340"/>
    <n v="340"/>
    <n v="1000"/>
    <n v="2000"/>
    <n v="2500"/>
    <m/>
    <m/>
    <m/>
    <m/>
    <m/>
    <m/>
    <m/>
    <m/>
    <m/>
    <m/>
    <m/>
    <m/>
    <n v="150"/>
    <n v="200"/>
    <n v="250"/>
    <m/>
    <m/>
    <m/>
    <m/>
    <m/>
    <m/>
    <n v="60"/>
    <n v="60"/>
    <n v="60"/>
    <m/>
    <m/>
    <m/>
    <n v="250"/>
    <n v="500"/>
    <n v="1000"/>
    <m/>
    <m/>
    <m/>
    <m/>
    <m/>
    <m/>
    <m/>
    <m/>
    <m/>
    <m/>
    <m/>
    <m/>
    <n v="50"/>
    <n v="50"/>
    <n v="50"/>
    <m/>
    <m/>
    <m/>
    <n v="100"/>
    <n v="120"/>
    <n v="120"/>
    <n v="70"/>
    <n v="75"/>
    <n v="80"/>
    <m/>
    <m/>
    <m/>
    <m/>
    <m/>
    <m/>
    <m/>
    <m/>
    <m/>
    <m/>
    <m/>
    <m/>
    <m/>
    <m/>
    <m/>
    <m/>
    <m/>
    <m/>
    <m/>
    <m/>
    <m/>
    <m/>
    <m/>
    <m/>
    <m/>
    <m/>
    <m/>
  </r>
  <r>
    <s v="5.15."/>
    <x v="5"/>
    <x v="61"/>
    <s v="Органы местного самоуправления"/>
    <x v="5"/>
    <s v="Общее количество проведенных мероприятий "/>
    <x v="2"/>
    <n v="7"/>
    <n v="7"/>
    <n v="7"/>
    <s v="Да"/>
    <m/>
    <m/>
    <m/>
    <m/>
    <m/>
    <m/>
    <m/>
    <m/>
    <m/>
    <m/>
    <m/>
    <m/>
    <m/>
    <m/>
    <m/>
    <m/>
    <m/>
    <m/>
    <m/>
    <m/>
    <m/>
    <m/>
    <m/>
    <m/>
    <m/>
    <m/>
    <m/>
    <m/>
    <m/>
    <m/>
    <m/>
    <m/>
    <m/>
    <m/>
    <m/>
    <m/>
    <m/>
    <m/>
    <m/>
    <m/>
    <m/>
    <m/>
    <m/>
    <m/>
    <m/>
    <m/>
    <m/>
    <m/>
    <m/>
    <m/>
    <m/>
    <m/>
    <m/>
    <m/>
    <m/>
    <m/>
    <m/>
    <m/>
    <m/>
    <m/>
    <m/>
    <m/>
    <m/>
    <m/>
    <m/>
    <m/>
    <m/>
    <m/>
    <m/>
    <m/>
    <m/>
    <m/>
    <m/>
    <n v="4"/>
    <n v="4"/>
    <n v="4"/>
    <m/>
    <m/>
    <m/>
    <m/>
    <m/>
    <m/>
    <n v="1"/>
    <n v="1"/>
    <n v="1"/>
    <m/>
    <m/>
    <m/>
    <m/>
    <m/>
    <m/>
    <m/>
    <m/>
    <m/>
    <m/>
    <m/>
    <m/>
    <m/>
    <m/>
    <m/>
    <m/>
    <m/>
    <m/>
    <m/>
    <m/>
    <m/>
    <m/>
    <m/>
    <m/>
    <m/>
    <m/>
    <m/>
    <n v="2"/>
    <n v="2"/>
    <n v="2"/>
    <n v="20"/>
    <n v="20"/>
    <n v="20"/>
    <m/>
    <m/>
    <m/>
    <m/>
    <m/>
    <m/>
    <m/>
    <m/>
    <m/>
    <m/>
    <m/>
    <m/>
    <m/>
    <m/>
    <m/>
    <m/>
    <m/>
    <m/>
    <m/>
    <m/>
    <m/>
    <n v="1"/>
    <n v="1"/>
    <n v="1"/>
    <m/>
    <m/>
    <m/>
    <m/>
    <m/>
    <m/>
    <m/>
    <m/>
    <m/>
    <m/>
    <m/>
    <m/>
    <m/>
    <m/>
    <m/>
    <m/>
    <m/>
    <m/>
    <m/>
    <m/>
    <m/>
    <m/>
    <m/>
    <m/>
    <m/>
    <m/>
    <m/>
    <m/>
    <m/>
    <m/>
    <m/>
    <m/>
    <m/>
    <m/>
    <m/>
    <m/>
    <m/>
    <m/>
    <m/>
    <m/>
    <m/>
    <m/>
    <m/>
    <m/>
    <m/>
    <m/>
    <m/>
    <m/>
    <m/>
    <m/>
    <m/>
    <m/>
    <m/>
    <m/>
    <m/>
    <m/>
    <m/>
  </r>
  <r>
    <s v="5.15."/>
    <x v="5"/>
    <x v="61"/>
    <s v="Органы местного самоуправления"/>
    <x v="5"/>
    <s v="Охват аудитории "/>
    <x v="4"/>
    <n v="128"/>
    <n v="128"/>
    <n v="128"/>
    <s v="Да"/>
    <m/>
    <m/>
    <m/>
    <m/>
    <m/>
    <m/>
    <m/>
    <m/>
    <m/>
    <m/>
    <m/>
    <m/>
    <m/>
    <m/>
    <m/>
    <m/>
    <m/>
    <m/>
    <m/>
    <m/>
    <m/>
    <m/>
    <m/>
    <m/>
    <m/>
    <m/>
    <m/>
    <m/>
    <m/>
    <m/>
    <m/>
    <m/>
    <m/>
    <m/>
    <m/>
    <m/>
    <m/>
    <m/>
    <m/>
    <m/>
    <m/>
    <m/>
    <m/>
    <m/>
    <m/>
    <m/>
    <m/>
    <m/>
    <m/>
    <m/>
    <m/>
    <m/>
    <m/>
    <m/>
    <m/>
    <m/>
    <m/>
    <m/>
    <m/>
    <m/>
    <m/>
    <m/>
    <m/>
    <m/>
    <m/>
    <m/>
    <m/>
    <m/>
    <m/>
    <m/>
    <m/>
    <m/>
    <m/>
    <n v="60"/>
    <n v="60"/>
    <n v="60"/>
    <m/>
    <m/>
    <m/>
    <m/>
    <m/>
    <m/>
    <n v="25"/>
    <n v="25"/>
    <n v="25"/>
    <m/>
    <m/>
    <m/>
    <m/>
    <m/>
    <m/>
    <m/>
    <m/>
    <m/>
    <m/>
    <m/>
    <m/>
    <m/>
    <m/>
    <m/>
    <m/>
    <m/>
    <m/>
    <m/>
    <m/>
    <m/>
    <m/>
    <m/>
    <m/>
    <m/>
    <m/>
    <m/>
    <n v="50"/>
    <n v="50"/>
    <n v="50"/>
    <n v="300"/>
    <n v="400"/>
    <n v="500"/>
    <m/>
    <m/>
    <m/>
    <m/>
    <m/>
    <m/>
    <m/>
    <m/>
    <m/>
    <m/>
    <m/>
    <m/>
    <m/>
    <m/>
    <m/>
    <m/>
    <m/>
    <m/>
    <m/>
    <m/>
    <m/>
    <n v="18"/>
    <n v="18"/>
    <n v="18"/>
    <m/>
    <m/>
    <m/>
    <m/>
    <m/>
    <m/>
    <m/>
    <m/>
    <m/>
    <m/>
    <m/>
    <m/>
    <m/>
    <m/>
    <m/>
    <m/>
    <m/>
    <m/>
    <m/>
    <m/>
    <m/>
    <m/>
    <m/>
    <m/>
    <m/>
    <m/>
    <m/>
    <m/>
    <m/>
    <m/>
    <m/>
    <m/>
    <m/>
    <m/>
    <m/>
    <m/>
    <m/>
    <m/>
    <m/>
    <m/>
    <m/>
    <m/>
    <m/>
    <m/>
    <m/>
    <m/>
    <m/>
    <m/>
    <m/>
    <m/>
    <m/>
    <m/>
    <m/>
    <m/>
    <m/>
    <m/>
    <m/>
  </r>
  <r>
    <s v="5.15."/>
    <x v="5"/>
    <x v="61"/>
    <s v="Органы местного самоуправления"/>
    <x v="6"/>
    <s v="Общее количество проведенных мероприятий "/>
    <x v="2"/>
    <n v="0"/>
    <n v="4"/>
    <n v="0"/>
    <s v="Да"/>
    <m/>
    <m/>
    <m/>
    <m/>
    <m/>
    <m/>
    <m/>
    <m/>
    <m/>
    <m/>
    <m/>
    <m/>
    <m/>
    <m/>
    <m/>
    <m/>
    <m/>
    <m/>
    <m/>
    <m/>
    <m/>
    <m/>
    <m/>
    <m/>
    <m/>
    <m/>
    <m/>
    <m/>
    <m/>
    <m/>
    <m/>
    <m/>
    <m/>
    <m/>
    <m/>
    <m/>
    <m/>
    <m/>
    <m/>
    <m/>
    <m/>
    <m/>
    <m/>
    <m/>
    <m/>
    <m/>
    <m/>
    <m/>
    <m/>
    <m/>
    <m/>
    <m/>
    <m/>
    <m/>
    <m/>
    <m/>
    <m/>
    <m/>
    <m/>
    <m/>
    <m/>
    <m/>
    <m/>
    <m/>
    <m/>
    <m/>
    <m/>
    <m/>
    <m/>
    <m/>
    <m/>
    <m/>
    <m/>
    <n v="0"/>
    <n v="4"/>
    <n v="0"/>
    <m/>
    <m/>
    <m/>
    <m/>
    <m/>
    <m/>
    <m/>
    <m/>
    <m/>
    <m/>
    <m/>
    <m/>
    <m/>
    <m/>
    <m/>
    <m/>
    <m/>
    <m/>
    <m/>
    <m/>
    <m/>
    <m/>
    <m/>
    <m/>
    <m/>
    <m/>
    <m/>
    <m/>
    <m/>
    <m/>
    <m/>
    <m/>
    <m/>
    <m/>
    <m/>
    <m/>
    <m/>
    <m/>
    <m/>
    <m/>
    <m/>
    <m/>
    <m/>
    <m/>
    <m/>
    <m/>
    <m/>
    <m/>
    <m/>
    <m/>
    <m/>
    <m/>
    <m/>
    <m/>
    <m/>
    <m/>
    <m/>
    <m/>
    <m/>
    <m/>
    <m/>
    <m/>
    <m/>
    <m/>
    <m/>
    <m/>
    <m/>
    <m/>
    <m/>
    <m/>
    <m/>
    <m/>
    <m/>
    <m/>
    <m/>
    <m/>
    <m/>
    <m/>
    <m/>
    <m/>
    <m/>
    <m/>
    <m/>
    <m/>
    <m/>
    <m/>
    <m/>
    <m/>
    <m/>
    <m/>
    <m/>
    <m/>
    <m/>
    <m/>
    <m/>
    <m/>
    <m/>
    <m/>
    <m/>
    <m/>
    <m/>
    <m/>
    <m/>
    <m/>
    <m/>
    <m/>
    <m/>
    <m/>
    <m/>
    <m/>
    <m/>
    <m/>
    <m/>
    <m/>
    <m/>
    <m/>
    <m/>
    <m/>
    <m/>
    <m/>
    <m/>
    <m/>
    <m/>
  </r>
  <r>
    <s v="5.15."/>
    <x v="5"/>
    <x v="61"/>
    <s v="Органы местного самоуправления"/>
    <x v="6"/>
    <s v="Охват аудитории "/>
    <x v="4"/>
    <n v="0"/>
    <n v="70"/>
    <n v="0"/>
    <s v="Да"/>
    <m/>
    <m/>
    <m/>
    <m/>
    <m/>
    <m/>
    <m/>
    <m/>
    <m/>
    <m/>
    <m/>
    <m/>
    <m/>
    <m/>
    <m/>
    <m/>
    <m/>
    <m/>
    <m/>
    <m/>
    <m/>
    <m/>
    <m/>
    <m/>
    <m/>
    <m/>
    <m/>
    <m/>
    <m/>
    <m/>
    <m/>
    <m/>
    <m/>
    <m/>
    <m/>
    <m/>
    <m/>
    <m/>
    <m/>
    <m/>
    <m/>
    <m/>
    <m/>
    <m/>
    <m/>
    <m/>
    <m/>
    <m/>
    <m/>
    <m/>
    <m/>
    <m/>
    <m/>
    <m/>
    <m/>
    <m/>
    <m/>
    <m/>
    <m/>
    <m/>
    <m/>
    <m/>
    <m/>
    <m/>
    <m/>
    <m/>
    <m/>
    <m/>
    <m/>
    <m/>
    <m/>
    <m/>
    <m/>
    <n v="0"/>
    <n v="70"/>
    <n v="0"/>
    <m/>
    <m/>
    <m/>
    <m/>
    <m/>
    <m/>
    <m/>
    <m/>
    <m/>
    <m/>
    <m/>
    <m/>
    <m/>
    <m/>
    <m/>
    <m/>
    <m/>
    <m/>
    <m/>
    <m/>
    <m/>
    <m/>
    <m/>
    <m/>
    <m/>
    <m/>
    <m/>
    <m/>
    <m/>
    <m/>
    <m/>
    <m/>
    <m/>
    <m/>
    <m/>
    <m/>
    <m/>
    <m/>
    <m/>
    <m/>
    <m/>
    <m/>
    <m/>
    <m/>
    <m/>
    <m/>
    <m/>
    <m/>
    <m/>
    <m/>
    <m/>
    <m/>
    <m/>
    <m/>
    <m/>
    <m/>
    <m/>
    <m/>
    <m/>
    <m/>
    <m/>
    <m/>
    <m/>
    <m/>
    <m/>
    <m/>
    <m/>
    <m/>
    <m/>
    <m/>
    <m/>
    <m/>
    <m/>
    <m/>
    <m/>
    <m/>
    <m/>
    <m/>
    <m/>
    <m/>
    <m/>
    <m/>
    <m/>
    <m/>
    <m/>
    <m/>
    <m/>
    <m/>
    <m/>
    <m/>
    <m/>
    <m/>
    <m/>
    <m/>
    <m/>
    <m/>
    <m/>
    <m/>
    <m/>
    <m/>
    <m/>
    <m/>
    <m/>
    <m/>
    <m/>
    <m/>
    <m/>
    <m/>
    <m/>
    <m/>
    <m/>
    <m/>
    <m/>
    <m/>
    <m/>
    <m/>
    <m/>
    <m/>
    <m/>
    <m/>
    <m/>
    <m/>
    <m/>
  </r>
  <r>
    <s v="5.15."/>
    <x v="5"/>
    <x v="61"/>
    <s v="Органы местного самоуправления"/>
    <x v="2"/>
    <s v="Общее количество проведенных мероприятий "/>
    <x v="2"/>
    <n v="74"/>
    <n v="99"/>
    <n v="133"/>
    <s v="Да"/>
    <m/>
    <m/>
    <m/>
    <m/>
    <m/>
    <m/>
    <m/>
    <m/>
    <m/>
    <m/>
    <m/>
    <m/>
    <m/>
    <m/>
    <m/>
    <m/>
    <m/>
    <m/>
    <m/>
    <m/>
    <m/>
    <m/>
    <m/>
    <m/>
    <m/>
    <m/>
    <m/>
    <m/>
    <m/>
    <m/>
    <m/>
    <m/>
    <m/>
    <m/>
    <m/>
    <m/>
    <m/>
    <m/>
    <m/>
    <m/>
    <m/>
    <m/>
    <m/>
    <m/>
    <m/>
    <m/>
    <m/>
    <m/>
    <m/>
    <m/>
    <m/>
    <m/>
    <m/>
    <m/>
    <m/>
    <m/>
    <m/>
    <m/>
    <m/>
    <m/>
    <m/>
    <m/>
    <m/>
    <m/>
    <m/>
    <m/>
    <m/>
    <m/>
    <m/>
    <m/>
    <m/>
    <m/>
    <m/>
    <n v="3"/>
    <n v="3"/>
    <n v="3"/>
    <m/>
    <m/>
    <m/>
    <n v="4"/>
    <n v="4"/>
    <n v="4"/>
    <n v="15"/>
    <n v="15"/>
    <n v="16"/>
    <n v="15"/>
    <n v="15"/>
    <n v="15"/>
    <m/>
    <m/>
    <m/>
    <m/>
    <m/>
    <m/>
    <m/>
    <m/>
    <m/>
    <n v="2"/>
    <n v="2"/>
    <n v="2"/>
    <m/>
    <m/>
    <m/>
    <m/>
    <m/>
    <m/>
    <m/>
    <m/>
    <m/>
    <m/>
    <m/>
    <m/>
    <n v="6"/>
    <n v="6"/>
    <n v="6"/>
    <m/>
    <m/>
    <m/>
    <m/>
    <m/>
    <m/>
    <m/>
    <m/>
    <m/>
    <m/>
    <m/>
    <m/>
    <m/>
    <m/>
    <m/>
    <n v="8"/>
    <n v="8"/>
    <n v="8"/>
    <n v="7"/>
    <n v="7"/>
    <n v="7"/>
    <m/>
    <m/>
    <m/>
    <m/>
    <m/>
    <m/>
    <m/>
    <m/>
    <m/>
    <n v="15"/>
    <n v="35"/>
    <n v="65"/>
    <m/>
    <m/>
    <m/>
    <m/>
    <m/>
    <m/>
    <m/>
    <m/>
    <m/>
    <m/>
    <m/>
    <m/>
    <n v="4"/>
    <n v="4"/>
    <n v="4"/>
    <n v="4"/>
    <n v="5"/>
    <n v="6"/>
    <n v="5"/>
    <n v="5"/>
    <n v="5"/>
    <n v="15"/>
    <n v="16"/>
    <n v="17"/>
    <n v="3"/>
    <n v="4"/>
    <n v="4"/>
    <m/>
    <m/>
    <m/>
    <m/>
    <m/>
    <m/>
    <n v="4"/>
    <n v="4"/>
    <n v="4"/>
    <m/>
    <m/>
    <m/>
    <n v="1"/>
    <n v="1"/>
    <n v="1"/>
    <m/>
    <m/>
    <m/>
    <m/>
    <m/>
    <m/>
    <n v="10"/>
    <n v="12"/>
    <n v="14"/>
  </r>
  <r>
    <s v="5.15."/>
    <x v="5"/>
    <x v="61"/>
    <s v="Органы местного самоуправления"/>
    <x v="2"/>
    <s v="Охват аудитории "/>
    <x v="4"/>
    <n v="1346"/>
    <n v="1647"/>
    <n v="2072"/>
    <s v="Да"/>
    <m/>
    <m/>
    <m/>
    <m/>
    <m/>
    <m/>
    <m/>
    <m/>
    <m/>
    <m/>
    <m/>
    <m/>
    <m/>
    <m/>
    <m/>
    <m/>
    <m/>
    <m/>
    <m/>
    <m/>
    <m/>
    <m/>
    <m/>
    <m/>
    <m/>
    <m/>
    <m/>
    <m/>
    <m/>
    <m/>
    <m/>
    <m/>
    <m/>
    <m/>
    <m/>
    <m/>
    <m/>
    <m/>
    <m/>
    <m/>
    <m/>
    <m/>
    <m/>
    <m/>
    <m/>
    <m/>
    <m/>
    <m/>
    <m/>
    <m/>
    <m/>
    <m/>
    <m/>
    <m/>
    <m/>
    <m/>
    <m/>
    <m/>
    <m/>
    <m/>
    <m/>
    <m/>
    <m/>
    <m/>
    <m/>
    <m/>
    <m/>
    <m/>
    <m/>
    <m/>
    <m/>
    <m/>
    <m/>
    <n v="150"/>
    <n v="170"/>
    <n v="190"/>
    <m/>
    <m/>
    <m/>
    <n v="50"/>
    <n v="70"/>
    <n v="70"/>
    <n v="2380"/>
    <n v="2430"/>
    <n v="2480"/>
    <n v="135"/>
    <n v="145"/>
    <n v="155"/>
    <m/>
    <m/>
    <m/>
    <m/>
    <m/>
    <m/>
    <m/>
    <m/>
    <m/>
    <n v="100"/>
    <n v="100"/>
    <n v="100"/>
    <m/>
    <m/>
    <m/>
    <m/>
    <m/>
    <m/>
    <m/>
    <m/>
    <m/>
    <m/>
    <m/>
    <m/>
    <n v="250"/>
    <n v="250"/>
    <n v="250"/>
    <m/>
    <m/>
    <m/>
    <m/>
    <m/>
    <m/>
    <m/>
    <m/>
    <m/>
    <m/>
    <m/>
    <m/>
    <m/>
    <m/>
    <m/>
    <n v="160"/>
    <n v="180"/>
    <n v="200"/>
    <n v="190"/>
    <n v="190"/>
    <n v="190"/>
    <m/>
    <m/>
    <m/>
    <m/>
    <m/>
    <m/>
    <m/>
    <m/>
    <m/>
    <n v="170"/>
    <n v="340"/>
    <n v="655"/>
    <m/>
    <m/>
    <m/>
    <m/>
    <m/>
    <m/>
    <m/>
    <m/>
    <m/>
    <m/>
    <m/>
    <m/>
    <n v="35"/>
    <n v="35"/>
    <n v="35"/>
    <n v="50"/>
    <n v="100"/>
    <n v="150"/>
    <n v="150"/>
    <n v="150"/>
    <n v="150"/>
    <n v="194"/>
    <n v="205"/>
    <n v="215"/>
    <n v="50"/>
    <n v="60"/>
    <n v="70"/>
    <m/>
    <m/>
    <m/>
    <m/>
    <m/>
    <m/>
    <n v="97"/>
    <n v="97"/>
    <n v="97"/>
    <m/>
    <m/>
    <m/>
    <n v="50"/>
    <n v="50"/>
    <n v="50"/>
    <m/>
    <m/>
    <m/>
    <m/>
    <m/>
    <m/>
    <n v="100"/>
    <n v="120"/>
    <n v="140"/>
  </r>
  <r>
    <s v="5.15."/>
    <x v="5"/>
    <x v="61"/>
    <s v="Органы местного самоуправления"/>
    <x v="7"/>
    <s v="Общее количество проведенных мероприятий "/>
    <x v="2"/>
    <n v="22"/>
    <n v="23"/>
    <n v="24"/>
    <s v="Да"/>
    <m/>
    <m/>
    <m/>
    <m/>
    <m/>
    <m/>
    <m/>
    <m/>
    <m/>
    <m/>
    <m/>
    <m/>
    <m/>
    <m/>
    <m/>
    <m/>
    <m/>
    <m/>
    <m/>
    <m/>
    <m/>
    <m/>
    <m/>
    <m/>
    <m/>
    <m/>
    <m/>
    <m/>
    <m/>
    <m/>
    <m/>
    <m/>
    <m/>
    <m/>
    <m/>
    <m/>
    <m/>
    <m/>
    <m/>
    <m/>
    <m/>
    <m/>
    <m/>
    <m/>
    <m/>
    <m/>
    <m/>
    <m/>
    <m/>
    <m/>
    <m/>
    <m/>
    <m/>
    <m/>
    <m/>
    <m/>
    <m/>
    <m/>
    <m/>
    <m/>
    <m/>
    <m/>
    <m/>
    <m/>
    <m/>
    <m/>
    <m/>
    <m/>
    <m/>
    <m/>
    <m/>
    <m/>
    <m/>
    <n v="2"/>
    <n v="2"/>
    <n v="2"/>
    <m/>
    <m/>
    <m/>
    <m/>
    <m/>
    <m/>
    <n v="28"/>
    <n v="28"/>
    <n v="28"/>
    <n v="1"/>
    <n v="1"/>
    <n v="1"/>
    <m/>
    <m/>
    <m/>
    <m/>
    <m/>
    <m/>
    <m/>
    <m/>
    <m/>
    <m/>
    <m/>
    <m/>
    <m/>
    <m/>
    <m/>
    <m/>
    <m/>
    <m/>
    <m/>
    <m/>
    <m/>
    <m/>
    <m/>
    <m/>
    <n v="2"/>
    <n v="2"/>
    <n v="2"/>
    <m/>
    <m/>
    <m/>
    <m/>
    <m/>
    <m/>
    <m/>
    <m/>
    <m/>
    <m/>
    <m/>
    <m/>
    <m/>
    <m/>
    <m/>
    <m/>
    <m/>
    <m/>
    <n v="2"/>
    <n v="2"/>
    <n v="2"/>
    <m/>
    <m/>
    <m/>
    <n v="1"/>
    <n v="1"/>
    <n v="1"/>
    <m/>
    <m/>
    <m/>
    <m/>
    <m/>
    <m/>
    <m/>
    <m/>
    <m/>
    <m/>
    <m/>
    <m/>
    <m/>
    <m/>
    <m/>
    <m/>
    <m/>
    <m/>
    <n v="2"/>
    <n v="2"/>
    <n v="2"/>
    <m/>
    <m/>
    <m/>
    <m/>
    <m/>
    <m/>
    <n v="15"/>
    <n v="16"/>
    <n v="17"/>
    <m/>
    <m/>
    <m/>
    <m/>
    <m/>
    <m/>
    <m/>
    <m/>
    <m/>
    <m/>
    <m/>
    <m/>
    <m/>
    <m/>
    <m/>
    <m/>
    <m/>
    <m/>
    <m/>
    <m/>
    <m/>
    <m/>
    <m/>
    <m/>
    <m/>
    <m/>
    <m/>
  </r>
  <r>
    <s v="5.15."/>
    <x v="5"/>
    <x v="61"/>
    <s v="Органы местного самоуправления"/>
    <x v="7"/>
    <s v="Охват аудитории "/>
    <x v="4"/>
    <n v="316"/>
    <n v="325"/>
    <n v="335"/>
    <s v="Да"/>
    <m/>
    <m/>
    <m/>
    <m/>
    <m/>
    <m/>
    <m/>
    <m/>
    <m/>
    <m/>
    <m/>
    <m/>
    <m/>
    <m/>
    <m/>
    <m/>
    <m/>
    <m/>
    <m/>
    <m/>
    <m/>
    <m/>
    <m/>
    <m/>
    <m/>
    <m/>
    <m/>
    <m/>
    <m/>
    <m/>
    <m/>
    <m/>
    <m/>
    <m/>
    <m/>
    <m/>
    <m/>
    <m/>
    <m/>
    <m/>
    <m/>
    <m/>
    <m/>
    <m/>
    <m/>
    <m/>
    <m/>
    <m/>
    <m/>
    <m/>
    <m/>
    <m/>
    <m/>
    <m/>
    <m/>
    <m/>
    <m/>
    <m/>
    <m/>
    <m/>
    <m/>
    <m/>
    <m/>
    <m/>
    <m/>
    <m/>
    <m/>
    <m/>
    <m/>
    <m/>
    <m/>
    <m/>
    <m/>
    <n v="50"/>
    <n v="50"/>
    <n v="50"/>
    <m/>
    <m/>
    <m/>
    <m/>
    <m/>
    <m/>
    <n v="900"/>
    <n v="900"/>
    <n v="900"/>
    <n v="25"/>
    <n v="28"/>
    <n v="30"/>
    <m/>
    <m/>
    <m/>
    <m/>
    <m/>
    <m/>
    <m/>
    <m/>
    <m/>
    <m/>
    <m/>
    <m/>
    <m/>
    <m/>
    <m/>
    <m/>
    <m/>
    <m/>
    <m/>
    <m/>
    <m/>
    <m/>
    <m/>
    <m/>
    <n v="40"/>
    <n v="40"/>
    <n v="40"/>
    <m/>
    <m/>
    <m/>
    <m/>
    <m/>
    <m/>
    <m/>
    <m/>
    <m/>
    <m/>
    <m/>
    <m/>
    <m/>
    <m/>
    <m/>
    <m/>
    <m/>
    <m/>
    <n v="30"/>
    <n v="30"/>
    <n v="30"/>
    <m/>
    <m/>
    <m/>
    <n v="10"/>
    <n v="10"/>
    <n v="10"/>
    <m/>
    <m/>
    <m/>
    <m/>
    <m/>
    <m/>
    <m/>
    <m/>
    <m/>
    <m/>
    <m/>
    <m/>
    <m/>
    <m/>
    <m/>
    <m/>
    <m/>
    <m/>
    <n v="30"/>
    <n v="30"/>
    <n v="30"/>
    <m/>
    <m/>
    <m/>
    <m/>
    <m/>
    <m/>
    <n v="186"/>
    <n v="195"/>
    <n v="205"/>
    <m/>
    <m/>
    <m/>
    <m/>
    <m/>
    <m/>
    <m/>
    <m/>
    <m/>
    <m/>
    <m/>
    <m/>
    <m/>
    <m/>
    <m/>
    <m/>
    <m/>
    <m/>
    <m/>
    <m/>
    <m/>
    <m/>
    <m/>
    <m/>
    <m/>
    <m/>
    <m/>
  </r>
  <r>
    <s v="5.15."/>
    <x v="5"/>
    <x v="61"/>
    <s v="Органы местного самоуправления"/>
    <x v="8"/>
    <s v="Общее количество проведенных мероприятий "/>
    <x v="2"/>
    <n v="0"/>
    <n v="0"/>
    <n v="1"/>
    <s v="Да"/>
    <m/>
    <m/>
    <m/>
    <m/>
    <m/>
    <m/>
    <m/>
    <m/>
    <m/>
    <m/>
    <m/>
    <m/>
    <m/>
    <m/>
    <m/>
    <m/>
    <m/>
    <m/>
    <m/>
    <m/>
    <m/>
    <m/>
    <m/>
    <m/>
    <m/>
    <m/>
    <m/>
    <m/>
    <m/>
    <m/>
    <m/>
    <m/>
    <m/>
    <m/>
    <m/>
    <m/>
    <m/>
    <m/>
    <m/>
    <m/>
    <m/>
    <m/>
    <m/>
    <m/>
    <m/>
    <m/>
    <m/>
    <m/>
    <m/>
    <m/>
    <m/>
    <m/>
    <m/>
    <m/>
    <m/>
    <m/>
    <m/>
    <m/>
    <m/>
    <m/>
    <m/>
    <m/>
    <m/>
    <m/>
    <m/>
    <m/>
    <m/>
    <m/>
    <m/>
    <m/>
    <m/>
    <m/>
    <m/>
    <n v="0"/>
    <n v="0"/>
    <n v="1"/>
    <m/>
    <m/>
    <m/>
    <m/>
    <m/>
    <m/>
    <m/>
    <m/>
    <m/>
    <m/>
    <m/>
    <m/>
    <m/>
    <m/>
    <m/>
    <m/>
    <m/>
    <m/>
    <m/>
    <m/>
    <m/>
    <m/>
    <m/>
    <m/>
    <m/>
    <m/>
    <m/>
    <m/>
    <m/>
    <m/>
    <m/>
    <m/>
    <m/>
    <m/>
    <m/>
    <m/>
    <m/>
    <m/>
    <m/>
    <m/>
    <m/>
    <m/>
    <m/>
    <m/>
    <m/>
    <m/>
    <m/>
    <m/>
    <m/>
    <m/>
    <m/>
    <m/>
    <m/>
    <m/>
    <m/>
    <m/>
    <m/>
    <m/>
    <m/>
    <m/>
    <m/>
    <m/>
    <m/>
    <m/>
    <m/>
    <m/>
    <m/>
    <m/>
    <m/>
    <m/>
    <m/>
    <m/>
    <m/>
    <m/>
    <m/>
    <m/>
    <m/>
    <m/>
    <m/>
    <m/>
    <m/>
    <m/>
    <m/>
    <m/>
    <m/>
    <m/>
    <m/>
    <m/>
    <m/>
    <m/>
    <m/>
    <m/>
    <m/>
    <m/>
    <m/>
    <m/>
    <m/>
    <m/>
    <m/>
    <m/>
    <m/>
    <m/>
    <m/>
    <m/>
    <m/>
    <m/>
    <m/>
    <m/>
    <m/>
    <m/>
    <m/>
    <m/>
    <m/>
    <m/>
    <m/>
    <m/>
    <m/>
    <m/>
    <m/>
    <m/>
    <m/>
    <m/>
    <m/>
  </r>
  <r>
    <s v="5.15."/>
    <x v="5"/>
    <x v="61"/>
    <s v="Органы местного самоуправления"/>
    <x v="8"/>
    <s v="Охват аудитории "/>
    <x v="4"/>
    <n v="0"/>
    <n v="0"/>
    <n v="20"/>
    <s v="Да"/>
    <m/>
    <m/>
    <m/>
    <m/>
    <m/>
    <m/>
    <m/>
    <m/>
    <m/>
    <m/>
    <m/>
    <m/>
    <m/>
    <m/>
    <m/>
    <m/>
    <m/>
    <m/>
    <m/>
    <m/>
    <m/>
    <m/>
    <m/>
    <m/>
    <m/>
    <m/>
    <m/>
    <m/>
    <m/>
    <m/>
    <m/>
    <m/>
    <m/>
    <m/>
    <m/>
    <m/>
    <m/>
    <m/>
    <m/>
    <m/>
    <m/>
    <m/>
    <m/>
    <m/>
    <m/>
    <m/>
    <m/>
    <m/>
    <m/>
    <m/>
    <m/>
    <m/>
    <m/>
    <m/>
    <m/>
    <m/>
    <m/>
    <m/>
    <m/>
    <m/>
    <m/>
    <m/>
    <m/>
    <m/>
    <m/>
    <m/>
    <m/>
    <m/>
    <m/>
    <m/>
    <m/>
    <m/>
    <m/>
    <n v="0"/>
    <n v="0"/>
    <n v="20"/>
    <m/>
    <m/>
    <m/>
    <m/>
    <m/>
    <m/>
    <m/>
    <m/>
    <m/>
    <m/>
    <m/>
    <m/>
    <m/>
    <m/>
    <m/>
    <m/>
    <m/>
    <m/>
    <m/>
    <m/>
    <m/>
    <m/>
    <m/>
    <m/>
    <m/>
    <m/>
    <m/>
    <m/>
    <m/>
    <m/>
    <m/>
    <m/>
    <m/>
    <m/>
    <m/>
    <m/>
    <m/>
    <m/>
    <m/>
    <m/>
    <m/>
    <m/>
    <m/>
    <m/>
    <m/>
    <m/>
    <m/>
    <m/>
    <m/>
    <m/>
    <m/>
    <m/>
    <m/>
    <m/>
    <m/>
    <m/>
    <m/>
    <m/>
    <m/>
    <m/>
    <m/>
    <m/>
    <m/>
    <m/>
    <m/>
    <m/>
    <m/>
    <m/>
    <m/>
    <m/>
    <m/>
    <m/>
    <m/>
    <m/>
    <m/>
    <m/>
    <m/>
    <m/>
    <m/>
    <m/>
    <m/>
    <m/>
    <m/>
    <m/>
    <m/>
    <m/>
    <m/>
    <m/>
    <m/>
    <m/>
    <m/>
    <m/>
    <m/>
    <m/>
    <m/>
    <m/>
    <m/>
    <m/>
    <m/>
    <m/>
    <m/>
    <m/>
    <m/>
    <m/>
    <m/>
    <m/>
    <m/>
    <m/>
    <m/>
    <m/>
    <m/>
    <m/>
    <m/>
    <m/>
    <m/>
    <m/>
    <m/>
    <m/>
    <m/>
    <m/>
    <m/>
    <m/>
    <m/>
  </r>
  <r>
    <s v="5.15."/>
    <x v="5"/>
    <x v="61"/>
    <s v="Органы местного самоуправления"/>
    <x v="9"/>
    <s v="Общее количество проведенных мероприятий "/>
    <x v="2"/>
    <n v="0"/>
    <n v="1"/>
    <n v="0"/>
    <s v="Да"/>
    <m/>
    <m/>
    <m/>
    <m/>
    <m/>
    <m/>
    <m/>
    <m/>
    <m/>
    <m/>
    <m/>
    <m/>
    <m/>
    <m/>
    <m/>
    <m/>
    <m/>
    <m/>
    <m/>
    <m/>
    <m/>
    <m/>
    <m/>
    <m/>
    <m/>
    <m/>
    <m/>
    <m/>
    <m/>
    <m/>
    <m/>
    <m/>
    <m/>
    <m/>
    <m/>
    <m/>
    <m/>
    <m/>
    <m/>
    <m/>
    <m/>
    <m/>
    <m/>
    <m/>
    <m/>
    <m/>
    <m/>
    <m/>
    <m/>
    <m/>
    <m/>
    <m/>
    <m/>
    <m/>
    <m/>
    <m/>
    <m/>
    <m/>
    <m/>
    <m/>
    <m/>
    <m/>
    <m/>
    <m/>
    <m/>
    <m/>
    <m/>
    <m/>
    <m/>
    <m/>
    <m/>
    <m/>
    <m/>
    <n v="0"/>
    <n v="1"/>
    <n v="0"/>
    <m/>
    <m/>
    <m/>
    <m/>
    <m/>
    <m/>
    <m/>
    <m/>
    <m/>
    <m/>
    <m/>
    <m/>
    <m/>
    <m/>
    <m/>
    <m/>
    <m/>
    <m/>
    <m/>
    <m/>
    <m/>
    <m/>
    <m/>
    <m/>
    <m/>
    <m/>
    <m/>
    <m/>
    <m/>
    <m/>
    <m/>
    <m/>
    <m/>
    <m/>
    <m/>
    <m/>
    <m/>
    <m/>
    <m/>
    <m/>
    <m/>
    <m/>
    <m/>
    <m/>
    <m/>
    <m/>
    <m/>
    <m/>
    <m/>
    <m/>
    <m/>
    <m/>
    <m/>
    <m/>
    <m/>
    <m/>
    <m/>
    <m/>
    <m/>
    <m/>
    <m/>
    <m/>
    <m/>
    <m/>
    <m/>
    <m/>
    <m/>
    <m/>
    <m/>
    <m/>
    <m/>
    <m/>
    <m/>
    <m/>
    <m/>
    <m/>
    <m/>
    <m/>
    <m/>
    <m/>
    <m/>
    <m/>
    <m/>
    <m/>
    <m/>
    <m/>
    <m/>
    <m/>
    <m/>
    <m/>
    <m/>
    <m/>
    <m/>
    <m/>
    <m/>
    <m/>
    <m/>
    <m/>
    <m/>
    <m/>
    <m/>
    <m/>
    <m/>
    <m/>
    <m/>
    <m/>
    <m/>
    <m/>
    <m/>
    <m/>
    <m/>
    <m/>
    <m/>
    <m/>
    <m/>
    <m/>
    <m/>
    <m/>
    <m/>
    <m/>
    <m/>
    <m/>
    <m/>
  </r>
  <r>
    <s v="5.15."/>
    <x v="5"/>
    <x v="61"/>
    <s v="Органы местного самоуправления"/>
    <x v="9"/>
    <s v="Охват аудитории "/>
    <x v="4"/>
    <n v="0"/>
    <n v="20"/>
    <n v="0"/>
    <s v="Да"/>
    <m/>
    <m/>
    <m/>
    <m/>
    <m/>
    <m/>
    <m/>
    <m/>
    <m/>
    <m/>
    <m/>
    <m/>
    <m/>
    <m/>
    <m/>
    <m/>
    <m/>
    <m/>
    <m/>
    <m/>
    <m/>
    <m/>
    <m/>
    <m/>
    <m/>
    <m/>
    <m/>
    <m/>
    <m/>
    <m/>
    <m/>
    <m/>
    <m/>
    <m/>
    <m/>
    <m/>
    <m/>
    <m/>
    <m/>
    <m/>
    <m/>
    <m/>
    <m/>
    <m/>
    <m/>
    <m/>
    <m/>
    <m/>
    <m/>
    <m/>
    <m/>
    <m/>
    <m/>
    <m/>
    <m/>
    <m/>
    <m/>
    <m/>
    <m/>
    <m/>
    <m/>
    <m/>
    <m/>
    <m/>
    <m/>
    <m/>
    <m/>
    <m/>
    <m/>
    <m/>
    <m/>
    <m/>
    <m/>
    <n v="0"/>
    <n v="20"/>
    <n v="0"/>
    <m/>
    <m/>
    <m/>
    <m/>
    <m/>
    <m/>
    <m/>
    <m/>
    <m/>
    <m/>
    <m/>
    <m/>
    <m/>
    <m/>
    <m/>
    <m/>
    <m/>
    <m/>
    <m/>
    <m/>
    <m/>
    <m/>
    <m/>
    <m/>
    <m/>
    <m/>
    <m/>
    <m/>
    <m/>
    <m/>
    <m/>
    <m/>
    <m/>
    <m/>
    <m/>
    <m/>
    <m/>
    <m/>
    <m/>
    <m/>
    <m/>
    <m/>
    <m/>
    <m/>
    <m/>
    <m/>
    <m/>
    <m/>
    <m/>
    <m/>
    <m/>
    <m/>
    <m/>
    <m/>
    <m/>
    <m/>
    <m/>
    <m/>
    <m/>
    <m/>
    <m/>
    <m/>
    <m/>
    <m/>
    <m/>
    <m/>
    <m/>
    <m/>
    <m/>
    <m/>
    <m/>
    <m/>
    <m/>
    <m/>
    <m/>
    <m/>
    <m/>
    <m/>
    <m/>
    <m/>
    <m/>
    <m/>
    <m/>
    <m/>
    <m/>
    <m/>
    <m/>
    <m/>
    <m/>
    <m/>
    <m/>
    <m/>
    <m/>
    <m/>
    <m/>
    <m/>
    <m/>
    <m/>
    <m/>
    <m/>
    <m/>
    <m/>
    <m/>
    <m/>
    <m/>
    <m/>
    <m/>
    <m/>
    <m/>
    <m/>
    <m/>
    <m/>
    <m/>
    <m/>
    <m/>
    <m/>
    <m/>
    <m/>
    <m/>
    <m/>
    <m/>
    <m/>
    <m/>
  </r>
  <r>
    <s v="5.15."/>
    <x v="5"/>
    <x v="61"/>
    <s v="Органы местного самоуправления"/>
    <x v="10"/>
    <s v="Общее количество проведенных мероприятий "/>
    <x v="2"/>
    <n v="1"/>
    <n v="1"/>
    <n v="1"/>
    <s v="Да"/>
    <m/>
    <m/>
    <m/>
    <m/>
    <m/>
    <m/>
    <m/>
    <m/>
    <m/>
    <m/>
    <m/>
    <m/>
    <m/>
    <m/>
    <m/>
    <m/>
    <m/>
    <m/>
    <m/>
    <m/>
    <m/>
    <m/>
    <m/>
    <m/>
    <m/>
    <m/>
    <m/>
    <m/>
    <m/>
    <m/>
    <m/>
    <m/>
    <m/>
    <m/>
    <m/>
    <m/>
    <m/>
    <m/>
    <m/>
    <m/>
    <m/>
    <m/>
    <m/>
    <m/>
    <m/>
    <m/>
    <m/>
    <m/>
    <m/>
    <m/>
    <m/>
    <m/>
    <m/>
    <m/>
    <m/>
    <m/>
    <m/>
    <m/>
    <m/>
    <m/>
    <m/>
    <m/>
    <m/>
    <m/>
    <m/>
    <m/>
    <m/>
    <m/>
    <m/>
    <m/>
    <m/>
    <m/>
    <m/>
    <n v="1"/>
    <n v="1"/>
    <n v="1"/>
    <m/>
    <m/>
    <m/>
    <m/>
    <m/>
    <m/>
    <m/>
    <m/>
    <m/>
    <m/>
    <m/>
    <m/>
    <m/>
    <m/>
    <m/>
    <m/>
    <m/>
    <m/>
    <m/>
    <m/>
    <m/>
    <m/>
    <m/>
    <m/>
    <m/>
    <m/>
    <m/>
    <m/>
    <m/>
    <m/>
    <m/>
    <m/>
    <m/>
    <m/>
    <m/>
    <m/>
    <m/>
    <m/>
    <m/>
    <m/>
    <m/>
    <m/>
    <m/>
    <m/>
    <m/>
    <m/>
    <m/>
    <m/>
    <m/>
    <m/>
    <m/>
    <m/>
    <m/>
    <m/>
    <m/>
    <m/>
    <m/>
    <m/>
    <m/>
    <m/>
    <m/>
    <m/>
    <m/>
    <m/>
    <m/>
    <m/>
    <m/>
    <m/>
    <m/>
    <m/>
    <m/>
    <m/>
    <m/>
    <m/>
    <m/>
    <m/>
    <m/>
    <m/>
    <m/>
    <m/>
    <m/>
    <m/>
    <m/>
    <m/>
    <m/>
    <m/>
    <m/>
    <m/>
    <m/>
    <m/>
    <m/>
    <m/>
    <m/>
    <m/>
    <m/>
    <m/>
    <m/>
    <m/>
    <m/>
    <m/>
    <m/>
    <m/>
    <m/>
    <m/>
    <m/>
    <m/>
    <m/>
    <m/>
    <m/>
    <m/>
    <m/>
    <m/>
    <m/>
    <m/>
    <m/>
    <m/>
    <m/>
    <m/>
    <m/>
    <m/>
    <m/>
    <m/>
    <m/>
  </r>
  <r>
    <s v="5.15."/>
    <x v="5"/>
    <x v="61"/>
    <s v="Органы местного самоуправления"/>
    <x v="10"/>
    <s v="Охват аудитории "/>
    <x v="4"/>
    <n v="50"/>
    <n v="50"/>
    <n v="50"/>
    <s v="Да"/>
    <m/>
    <m/>
    <m/>
    <m/>
    <m/>
    <m/>
    <m/>
    <m/>
    <m/>
    <m/>
    <m/>
    <m/>
    <m/>
    <m/>
    <m/>
    <m/>
    <m/>
    <m/>
    <m/>
    <m/>
    <m/>
    <m/>
    <m/>
    <m/>
    <m/>
    <m/>
    <m/>
    <m/>
    <m/>
    <m/>
    <m/>
    <m/>
    <m/>
    <m/>
    <m/>
    <m/>
    <m/>
    <m/>
    <m/>
    <m/>
    <m/>
    <m/>
    <m/>
    <m/>
    <m/>
    <m/>
    <m/>
    <m/>
    <m/>
    <m/>
    <m/>
    <m/>
    <m/>
    <m/>
    <m/>
    <m/>
    <m/>
    <m/>
    <m/>
    <m/>
    <m/>
    <m/>
    <m/>
    <m/>
    <m/>
    <m/>
    <m/>
    <m/>
    <m/>
    <m/>
    <m/>
    <m/>
    <m/>
    <n v="50"/>
    <n v="50"/>
    <n v="50"/>
    <m/>
    <m/>
    <m/>
    <m/>
    <m/>
    <m/>
    <m/>
    <m/>
    <m/>
    <m/>
    <m/>
    <m/>
    <m/>
    <m/>
    <m/>
    <m/>
    <m/>
    <m/>
    <m/>
    <m/>
    <m/>
    <m/>
    <m/>
    <m/>
    <m/>
    <m/>
    <m/>
    <m/>
    <m/>
    <m/>
    <m/>
    <m/>
    <m/>
    <m/>
    <m/>
    <m/>
    <m/>
    <m/>
    <m/>
    <m/>
    <m/>
    <m/>
    <m/>
    <m/>
    <m/>
    <m/>
    <m/>
    <m/>
    <m/>
    <m/>
    <m/>
    <m/>
    <m/>
    <m/>
    <m/>
    <m/>
    <m/>
    <m/>
    <m/>
    <m/>
    <m/>
    <m/>
    <m/>
    <m/>
    <m/>
    <m/>
    <m/>
    <m/>
    <m/>
    <m/>
    <m/>
    <m/>
    <m/>
    <m/>
    <m/>
    <m/>
    <m/>
    <m/>
    <m/>
    <m/>
    <m/>
    <m/>
    <m/>
    <m/>
    <m/>
    <m/>
    <m/>
    <m/>
    <m/>
    <m/>
    <m/>
    <m/>
    <m/>
    <m/>
    <m/>
    <m/>
    <m/>
    <m/>
    <m/>
    <m/>
    <m/>
    <m/>
    <m/>
    <m/>
    <m/>
    <m/>
    <m/>
    <m/>
    <m/>
    <m/>
    <m/>
    <m/>
    <m/>
    <m/>
    <m/>
    <m/>
    <m/>
    <m/>
    <m/>
    <m/>
    <m/>
    <m/>
    <m/>
  </r>
  <r>
    <s v="5.15."/>
    <x v="5"/>
    <x v="61"/>
    <s v="Органы местного самоуправления"/>
    <x v="11"/>
    <s v="Общее количество проведенных мероприятий "/>
    <x v="2"/>
    <n v="1"/>
    <n v="1"/>
    <n v="1"/>
    <s v="Да"/>
    <m/>
    <m/>
    <m/>
    <m/>
    <m/>
    <m/>
    <m/>
    <m/>
    <m/>
    <m/>
    <m/>
    <m/>
    <m/>
    <m/>
    <m/>
    <m/>
    <m/>
    <m/>
    <m/>
    <m/>
    <m/>
    <m/>
    <m/>
    <m/>
    <m/>
    <m/>
    <m/>
    <m/>
    <m/>
    <m/>
    <m/>
    <m/>
    <m/>
    <m/>
    <m/>
    <m/>
    <m/>
    <m/>
    <m/>
    <m/>
    <m/>
    <m/>
    <m/>
    <m/>
    <m/>
    <m/>
    <m/>
    <m/>
    <m/>
    <m/>
    <m/>
    <m/>
    <m/>
    <m/>
    <m/>
    <m/>
    <m/>
    <m/>
    <m/>
    <m/>
    <m/>
    <m/>
    <m/>
    <m/>
    <m/>
    <m/>
    <m/>
    <m/>
    <m/>
    <m/>
    <m/>
    <m/>
    <m/>
    <n v="1"/>
    <n v="1"/>
    <n v="1"/>
    <m/>
    <m/>
    <m/>
    <m/>
    <m/>
    <m/>
    <m/>
    <m/>
    <m/>
    <m/>
    <m/>
    <m/>
    <m/>
    <m/>
    <m/>
    <m/>
    <m/>
    <m/>
    <m/>
    <m/>
    <m/>
    <m/>
    <m/>
    <m/>
    <m/>
    <m/>
    <m/>
    <m/>
    <m/>
    <m/>
    <m/>
    <m/>
    <m/>
    <m/>
    <m/>
    <m/>
    <m/>
    <m/>
    <m/>
    <m/>
    <m/>
    <m/>
    <m/>
    <m/>
    <m/>
    <m/>
    <m/>
    <m/>
    <m/>
    <m/>
    <m/>
    <m/>
    <m/>
    <m/>
    <m/>
    <m/>
    <m/>
    <m/>
    <m/>
    <m/>
    <m/>
    <m/>
    <m/>
    <m/>
    <m/>
    <m/>
    <m/>
    <m/>
    <m/>
    <m/>
    <m/>
    <m/>
    <m/>
    <m/>
    <m/>
    <m/>
    <m/>
    <m/>
    <m/>
    <m/>
    <m/>
    <m/>
    <m/>
    <m/>
    <m/>
    <m/>
    <m/>
    <m/>
    <m/>
    <m/>
    <m/>
    <m/>
    <m/>
    <m/>
    <m/>
    <m/>
    <m/>
    <m/>
    <m/>
    <m/>
    <m/>
    <m/>
    <m/>
    <m/>
    <m/>
    <m/>
    <m/>
    <m/>
    <m/>
    <m/>
    <m/>
    <m/>
    <m/>
    <m/>
    <m/>
    <m/>
    <m/>
    <m/>
    <m/>
    <m/>
    <m/>
    <m/>
    <m/>
  </r>
  <r>
    <s v="5.15."/>
    <x v="5"/>
    <x v="61"/>
    <s v="Органы местного самоуправления"/>
    <x v="11"/>
    <s v="Охват аудитории "/>
    <x v="4"/>
    <n v="5"/>
    <n v="5"/>
    <n v="5"/>
    <s v="Да"/>
    <m/>
    <m/>
    <m/>
    <m/>
    <m/>
    <m/>
    <m/>
    <m/>
    <m/>
    <m/>
    <m/>
    <m/>
    <m/>
    <m/>
    <m/>
    <m/>
    <m/>
    <m/>
    <m/>
    <m/>
    <m/>
    <m/>
    <m/>
    <m/>
    <m/>
    <m/>
    <m/>
    <m/>
    <m/>
    <m/>
    <m/>
    <m/>
    <m/>
    <m/>
    <m/>
    <m/>
    <m/>
    <m/>
    <m/>
    <m/>
    <m/>
    <m/>
    <m/>
    <m/>
    <m/>
    <m/>
    <m/>
    <m/>
    <m/>
    <m/>
    <m/>
    <m/>
    <m/>
    <m/>
    <m/>
    <m/>
    <m/>
    <m/>
    <m/>
    <m/>
    <m/>
    <m/>
    <m/>
    <m/>
    <m/>
    <m/>
    <m/>
    <m/>
    <m/>
    <m/>
    <m/>
    <m/>
    <m/>
    <n v="5"/>
    <n v="5"/>
    <n v="5"/>
    <m/>
    <m/>
    <m/>
    <m/>
    <m/>
    <m/>
    <m/>
    <m/>
    <m/>
    <m/>
    <m/>
    <m/>
    <m/>
    <m/>
    <m/>
    <m/>
    <m/>
    <m/>
    <m/>
    <m/>
    <m/>
    <m/>
    <m/>
    <m/>
    <m/>
    <m/>
    <m/>
    <m/>
    <m/>
    <m/>
    <m/>
    <m/>
    <m/>
    <m/>
    <m/>
    <m/>
    <m/>
    <m/>
    <m/>
    <m/>
    <m/>
    <m/>
    <m/>
    <m/>
    <m/>
    <m/>
    <m/>
    <m/>
    <m/>
    <m/>
    <m/>
    <m/>
    <m/>
    <m/>
    <m/>
    <m/>
    <m/>
    <m/>
    <m/>
    <m/>
    <m/>
    <m/>
    <m/>
    <m/>
    <m/>
    <m/>
    <m/>
    <m/>
    <m/>
    <m/>
    <m/>
    <m/>
    <m/>
    <m/>
    <m/>
    <m/>
    <m/>
    <m/>
    <m/>
    <m/>
    <m/>
    <m/>
    <m/>
    <m/>
    <m/>
    <m/>
    <m/>
    <m/>
    <m/>
    <m/>
    <m/>
    <m/>
    <m/>
    <m/>
    <m/>
    <m/>
    <m/>
    <m/>
    <m/>
    <m/>
    <m/>
    <m/>
    <m/>
    <m/>
    <m/>
    <m/>
    <m/>
    <m/>
    <m/>
    <m/>
    <m/>
    <m/>
    <m/>
    <m/>
    <m/>
    <m/>
    <m/>
    <m/>
    <m/>
    <m/>
    <m/>
    <m/>
    <m/>
  </r>
  <r>
    <s v="5.15."/>
    <x v="5"/>
    <x v="61"/>
    <s v="Органы местного самоуправления"/>
    <x v="12"/>
    <s v="Общее количество проведенных мероприятий "/>
    <x v="2"/>
    <n v="2"/>
    <n v="0"/>
    <n v="0"/>
    <s v="Да"/>
    <m/>
    <m/>
    <m/>
    <m/>
    <m/>
    <m/>
    <m/>
    <m/>
    <m/>
    <m/>
    <m/>
    <m/>
    <m/>
    <m/>
    <m/>
    <m/>
    <m/>
    <m/>
    <m/>
    <m/>
    <m/>
    <m/>
    <m/>
    <m/>
    <m/>
    <m/>
    <m/>
    <m/>
    <m/>
    <m/>
    <m/>
    <m/>
    <m/>
    <m/>
    <m/>
    <m/>
    <m/>
    <m/>
    <m/>
    <m/>
    <m/>
    <m/>
    <m/>
    <m/>
    <m/>
    <m/>
    <m/>
    <m/>
    <m/>
    <m/>
    <m/>
    <m/>
    <m/>
    <m/>
    <m/>
    <m/>
    <m/>
    <m/>
    <m/>
    <m/>
    <m/>
    <m/>
    <m/>
    <m/>
    <m/>
    <m/>
    <m/>
    <m/>
    <m/>
    <m/>
    <m/>
    <m/>
    <m/>
    <n v="2"/>
    <n v="0"/>
    <n v="0"/>
    <m/>
    <m/>
    <m/>
    <m/>
    <m/>
    <m/>
    <n v="2"/>
    <n v="2"/>
    <n v="2"/>
    <n v="1"/>
    <n v="1"/>
    <n v="1"/>
    <m/>
    <m/>
    <m/>
    <m/>
    <m/>
    <m/>
    <m/>
    <m/>
    <m/>
    <n v="1"/>
    <n v="1"/>
    <n v="1"/>
    <m/>
    <m/>
    <m/>
    <m/>
    <m/>
    <m/>
    <n v="1"/>
    <n v="1"/>
    <n v="1"/>
    <m/>
    <m/>
    <m/>
    <m/>
    <m/>
    <m/>
    <m/>
    <m/>
    <m/>
    <m/>
    <m/>
    <m/>
    <m/>
    <m/>
    <m/>
    <m/>
    <m/>
    <m/>
    <m/>
    <m/>
    <m/>
    <m/>
    <m/>
    <m/>
    <m/>
    <m/>
    <m/>
    <m/>
    <m/>
    <m/>
    <m/>
    <m/>
    <m/>
    <m/>
    <m/>
    <m/>
    <m/>
    <m/>
    <m/>
    <m/>
    <m/>
    <m/>
    <m/>
    <m/>
    <m/>
    <m/>
    <m/>
    <m/>
    <m/>
    <m/>
    <m/>
    <m/>
    <m/>
    <m/>
    <m/>
    <m/>
    <m/>
    <m/>
    <m/>
    <m/>
    <m/>
    <m/>
    <m/>
    <m/>
    <m/>
    <m/>
    <m/>
    <m/>
    <m/>
    <m/>
    <m/>
    <m/>
    <m/>
    <m/>
    <m/>
    <m/>
    <m/>
    <m/>
    <m/>
    <m/>
    <m/>
    <m/>
    <m/>
    <m/>
    <m/>
    <m/>
    <m/>
    <m/>
    <m/>
    <m/>
  </r>
  <r>
    <s v="5.15."/>
    <x v="5"/>
    <x v="61"/>
    <s v="Органы местного самоуправления"/>
    <x v="12"/>
    <s v="Охват аудитории "/>
    <x v="4"/>
    <n v="50"/>
    <n v="0"/>
    <n v="0"/>
    <s v="Да"/>
    <m/>
    <m/>
    <m/>
    <m/>
    <m/>
    <m/>
    <m/>
    <m/>
    <m/>
    <m/>
    <m/>
    <m/>
    <m/>
    <m/>
    <m/>
    <m/>
    <m/>
    <m/>
    <m/>
    <m/>
    <m/>
    <m/>
    <m/>
    <m/>
    <m/>
    <m/>
    <m/>
    <m/>
    <m/>
    <m/>
    <m/>
    <m/>
    <m/>
    <m/>
    <m/>
    <m/>
    <m/>
    <m/>
    <m/>
    <m/>
    <m/>
    <m/>
    <m/>
    <m/>
    <m/>
    <m/>
    <m/>
    <m/>
    <m/>
    <m/>
    <m/>
    <m/>
    <m/>
    <m/>
    <m/>
    <m/>
    <m/>
    <m/>
    <m/>
    <m/>
    <m/>
    <m/>
    <m/>
    <m/>
    <m/>
    <m/>
    <m/>
    <m/>
    <m/>
    <m/>
    <m/>
    <m/>
    <m/>
    <n v="50"/>
    <n v="0"/>
    <n v="0"/>
    <m/>
    <m/>
    <m/>
    <m/>
    <m/>
    <m/>
    <n v="30"/>
    <n v="30"/>
    <n v="30"/>
    <n v="15"/>
    <n v="15"/>
    <n v="15"/>
    <m/>
    <m/>
    <m/>
    <m/>
    <m/>
    <m/>
    <m/>
    <m/>
    <m/>
    <n v="30"/>
    <n v="30"/>
    <n v="30"/>
    <m/>
    <m/>
    <m/>
    <m/>
    <m/>
    <m/>
    <n v="15"/>
    <n v="15"/>
    <n v="15"/>
    <m/>
    <m/>
    <m/>
    <m/>
    <m/>
    <m/>
    <m/>
    <m/>
    <m/>
    <m/>
    <m/>
    <m/>
    <m/>
    <m/>
    <m/>
    <m/>
    <m/>
    <m/>
    <m/>
    <m/>
    <m/>
    <m/>
    <m/>
    <m/>
    <m/>
    <m/>
    <m/>
    <m/>
    <m/>
    <m/>
    <m/>
    <m/>
    <m/>
    <m/>
    <m/>
    <m/>
    <m/>
    <m/>
    <m/>
    <m/>
    <m/>
    <m/>
    <m/>
    <m/>
    <m/>
    <m/>
    <m/>
    <m/>
    <m/>
    <m/>
    <m/>
    <m/>
    <m/>
    <m/>
    <m/>
    <m/>
    <m/>
    <m/>
    <m/>
    <m/>
    <m/>
    <m/>
    <m/>
    <m/>
    <m/>
    <m/>
    <m/>
    <m/>
    <m/>
    <m/>
    <m/>
    <m/>
    <m/>
    <m/>
    <m/>
    <m/>
    <m/>
    <m/>
    <m/>
    <m/>
    <m/>
    <m/>
    <m/>
    <m/>
    <m/>
    <m/>
    <m/>
    <m/>
    <m/>
    <m/>
  </r>
  <r>
    <s v="5.16."/>
    <x v="5"/>
    <x v="62"/>
    <s v="Министерство социального развития, опеки и попечительства Иркутской области"/>
    <x v="4"/>
    <s v="Общее количество проведенных мероприятий "/>
    <x v="2"/>
    <n v="60"/>
    <n v="60"/>
    <n v="60"/>
    <s v="Да"/>
    <m/>
    <m/>
    <m/>
    <m/>
    <m/>
    <m/>
    <m/>
    <m/>
    <m/>
    <m/>
    <m/>
    <m/>
    <n v="60"/>
    <n v="60"/>
    <n v="6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6."/>
    <x v="5"/>
    <x v="62"/>
    <s v="Министерство социального развития, опеки и попечительства Иркутской области"/>
    <x v="4"/>
    <s v="Охват аудитории "/>
    <x v="4"/>
    <n v="300"/>
    <n v="300"/>
    <n v="300"/>
    <s v="Да"/>
    <m/>
    <m/>
    <m/>
    <m/>
    <m/>
    <m/>
    <m/>
    <m/>
    <m/>
    <m/>
    <m/>
    <m/>
    <n v="300"/>
    <n v="300"/>
    <n v="3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3"/>
    <s v="Общее количество проведенных мероприятий "/>
    <x v="2"/>
    <n v="13"/>
    <n v="15"/>
    <n v="15"/>
    <s v="Да"/>
    <m/>
    <m/>
    <m/>
    <m/>
    <m/>
    <m/>
    <m/>
    <m/>
    <m/>
    <m/>
    <m/>
    <m/>
    <m/>
    <m/>
    <m/>
    <m/>
    <m/>
    <m/>
    <m/>
    <m/>
    <m/>
    <m/>
    <m/>
    <m/>
    <m/>
    <m/>
    <m/>
    <m/>
    <m/>
    <m/>
    <m/>
    <n v="13"/>
    <n v="15"/>
    <n v="1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3"/>
    <s v="Охват аудитории "/>
    <x v="4"/>
    <n v="20"/>
    <n v="40"/>
    <n v="0"/>
    <s v="Да"/>
    <m/>
    <m/>
    <m/>
    <m/>
    <m/>
    <m/>
    <m/>
    <m/>
    <m/>
    <m/>
    <m/>
    <m/>
    <m/>
    <m/>
    <m/>
    <m/>
    <m/>
    <m/>
    <m/>
    <m/>
    <m/>
    <m/>
    <m/>
    <m/>
    <m/>
    <m/>
    <m/>
    <m/>
    <m/>
    <m/>
    <m/>
    <n v="20"/>
    <n v="4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4"/>
    <s v="Общее количество проведенных мероприятий "/>
    <x v="2"/>
    <n v="184"/>
    <n v="203"/>
    <n v="232"/>
    <s v="Да"/>
    <m/>
    <m/>
    <m/>
    <m/>
    <m/>
    <m/>
    <m/>
    <m/>
    <m/>
    <m/>
    <m/>
    <m/>
    <m/>
    <m/>
    <m/>
    <m/>
    <m/>
    <m/>
    <m/>
    <m/>
    <m/>
    <m/>
    <m/>
    <m/>
    <m/>
    <m/>
    <m/>
    <m/>
    <m/>
    <m/>
    <m/>
    <n v="184"/>
    <n v="203"/>
    <n v="23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4"/>
    <s v="Охват аудитории "/>
    <x v="4"/>
    <n v="3212"/>
    <n v="3382"/>
    <n v="3660"/>
    <s v="Да"/>
    <m/>
    <m/>
    <m/>
    <m/>
    <m/>
    <m/>
    <m/>
    <m/>
    <m/>
    <m/>
    <m/>
    <m/>
    <m/>
    <m/>
    <m/>
    <m/>
    <m/>
    <m/>
    <m/>
    <m/>
    <m/>
    <m/>
    <m/>
    <m/>
    <m/>
    <m/>
    <m/>
    <m/>
    <m/>
    <m/>
    <m/>
    <n v="3212"/>
    <n v="3382"/>
    <n v="366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8"/>
    <s v="Общее количество проведенных мероприятий "/>
    <x v="2"/>
    <n v="1"/>
    <n v="1"/>
    <n v="1"/>
    <s v="Да"/>
    <m/>
    <m/>
    <m/>
    <m/>
    <m/>
    <m/>
    <m/>
    <m/>
    <m/>
    <m/>
    <m/>
    <m/>
    <m/>
    <m/>
    <m/>
    <m/>
    <m/>
    <m/>
    <m/>
    <m/>
    <m/>
    <m/>
    <m/>
    <m/>
    <m/>
    <m/>
    <m/>
    <m/>
    <m/>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8"/>
    <s v="Охват аудитории "/>
    <x v="4"/>
    <n v="10"/>
    <n v="12"/>
    <n v="15"/>
    <s v="Да"/>
    <m/>
    <m/>
    <m/>
    <m/>
    <m/>
    <m/>
    <m/>
    <m/>
    <m/>
    <m/>
    <m/>
    <m/>
    <m/>
    <m/>
    <m/>
    <m/>
    <m/>
    <m/>
    <m/>
    <m/>
    <m/>
    <m/>
    <m/>
    <m/>
    <m/>
    <m/>
    <m/>
    <m/>
    <m/>
    <m/>
    <m/>
    <n v="10"/>
    <n v="12"/>
    <n v="1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5"/>
    <s v="Общее количество проведенных мероприятий "/>
    <x v="2"/>
    <n v="10"/>
    <n v="13"/>
    <n v="15"/>
    <s v="Да"/>
    <m/>
    <m/>
    <m/>
    <m/>
    <m/>
    <m/>
    <m/>
    <m/>
    <m/>
    <m/>
    <m/>
    <m/>
    <m/>
    <m/>
    <m/>
    <m/>
    <m/>
    <m/>
    <m/>
    <m/>
    <m/>
    <m/>
    <m/>
    <m/>
    <m/>
    <m/>
    <m/>
    <m/>
    <m/>
    <m/>
    <m/>
    <n v="10"/>
    <n v="13"/>
    <n v="1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5"/>
    <s v="Охват аудитории "/>
    <x v="4"/>
    <n v="100"/>
    <n v="100"/>
    <n v="100"/>
    <s v="Да"/>
    <m/>
    <m/>
    <m/>
    <m/>
    <m/>
    <m/>
    <m/>
    <m/>
    <m/>
    <m/>
    <m/>
    <m/>
    <m/>
    <m/>
    <m/>
    <m/>
    <m/>
    <m/>
    <m/>
    <m/>
    <m/>
    <m/>
    <m/>
    <m/>
    <m/>
    <m/>
    <m/>
    <m/>
    <m/>
    <m/>
    <m/>
    <n v="100"/>
    <n v="100"/>
    <n v="1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6"/>
    <s v="Общее количество проведенных мероприятий "/>
    <x v="2"/>
    <n v="2"/>
    <n v="2"/>
    <n v="3"/>
    <s v="Да"/>
    <m/>
    <m/>
    <m/>
    <m/>
    <m/>
    <m/>
    <m/>
    <m/>
    <m/>
    <m/>
    <m/>
    <m/>
    <m/>
    <m/>
    <m/>
    <m/>
    <m/>
    <m/>
    <m/>
    <m/>
    <m/>
    <m/>
    <m/>
    <m/>
    <m/>
    <m/>
    <m/>
    <m/>
    <m/>
    <m/>
    <m/>
    <n v="2"/>
    <n v="2"/>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6"/>
    <s v="Охват аудитории "/>
    <x v="4"/>
    <n v="15"/>
    <n v="15"/>
    <n v="15"/>
    <s v="Да"/>
    <m/>
    <m/>
    <m/>
    <m/>
    <m/>
    <m/>
    <m/>
    <m/>
    <m/>
    <m/>
    <m/>
    <m/>
    <m/>
    <m/>
    <m/>
    <m/>
    <m/>
    <m/>
    <m/>
    <m/>
    <m/>
    <m/>
    <m/>
    <m/>
    <m/>
    <m/>
    <m/>
    <m/>
    <m/>
    <m/>
    <m/>
    <n v="15"/>
    <n v="15"/>
    <n v="1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2"/>
    <s v="Общее количество проведенных мероприятий "/>
    <x v="2"/>
    <n v="17"/>
    <n v="20"/>
    <n v="23"/>
    <s v="Да"/>
    <m/>
    <m/>
    <m/>
    <m/>
    <m/>
    <m/>
    <m/>
    <m/>
    <m/>
    <m/>
    <m/>
    <m/>
    <m/>
    <m/>
    <m/>
    <m/>
    <m/>
    <m/>
    <m/>
    <m/>
    <m/>
    <m/>
    <m/>
    <m/>
    <m/>
    <m/>
    <m/>
    <m/>
    <m/>
    <m/>
    <m/>
    <n v="17"/>
    <n v="20"/>
    <n v="2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2"/>
    <s v="Охват аудитории "/>
    <x v="4"/>
    <n v="350"/>
    <n v="430"/>
    <n v="460"/>
    <s v="Да"/>
    <m/>
    <m/>
    <m/>
    <m/>
    <m/>
    <m/>
    <m/>
    <m/>
    <m/>
    <m/>
    <m/>
    <m/>
    <m/>
    <m/>
    <m/>
    <m/>
    <m/>
    <m/>
    <m/>
    <m/>
    <m/>
    <m/>
    <m/>
    <m/>
    <m/>
    <m/>
    <m/>
    <m/>
    <m/>
    <m/>
    <m/>
    <n v="350"/>
    <n v="430"/>
    <n v="46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7"/>
    <s v="Общее количество проведенных мероприятий "/>
    <x v="2"/>
    <n v="71"/>
    <n v="71"/>
    <n v="75"/>
    <s v="Да"/>
    <m/>
    <m/>
    <m/>
    <m/>
    <m/>
    <m/>
    <m/>
    <m/>
    <m/>
    <m/>
    <m/>
    <m/>
    <m/>
    <m/>
    <m/>
    <m/>
    <m/>
    <m/>
    <m/>
    <m/>
    <m/>
    <m/>
    <m/>
    <m/>
    <m/>
    <m/>
    <m/>
    <m/>
    <m/>
    <m/>
    <m/>
    <n v="71"/>
    <n v="71"/>
    <n v="7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7."/>
    <x v="5"/>
    <x v="63"/>
    <s v="Министерство культуры Иркутской области"/>
    <x v="7"/>
    <s v="Охват аудитории "/>
    <x v="4"/>
    <n v="40"/>
    <n v="20"/>
    <n v="40"/>
    <s v="Да"/>
    <m/>
    <m/>
    <m/>
    <m/>
    <m/>
    <m/>
    <m/>
    <m/>
    <m/>
    <m/>
    <m/>
    <m/>
    <m/>
    <m/>
    <m/>
    <m/>
    <m/>
    <m/>
    <m/>
    <m/>
    <m/>
    <m/>
    <m/>
    <m/>
    <m/>
    <m/>
    <m/>
    <m/>
    <m/>
    <m/>
    <m/>
    <n v="40"/>
    <n v="20"/>
    <n v="4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8."/>
    <x v="5"/>
    <x v="64"/>
    <s v="Участники и соисполнители Программы"/>
    <x v="2"/>
    <s v="Общее количество проведенных мероприятий "/>
    <x v="2"/>
    <n v="1"/>
    <n v="1"/>
    <n v="1"/>
    <s v="Да"/>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8."/>
    <x v="5"/>
    <x v="64"/>
    <s v="Участники и соисполнители Программы"/>
    <x v="2"/>
    <s v="Охват аудитории "/>
    <x v="4"/>
    <n v="20"/>
    <n v="20"/>
    <n v="20"/>
    <s v="Да"/>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5"/>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3"/>
    <s v="Количество мероприятий"/>
    <x v="2"/>
    <n v="0"/>
    <n v="0"/>
    <n v="0"/>
    <s v="Да"/>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3"/>
    <s v="Охват аудитории"/>
    <x v="4"/>
    <n v="0"/>
    <n v="0"/>
    <n v="0"/>
    <s v="Да"/>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4"/>
    <s v="Количество мероприятий"/>
    <x v="2"/>
    <n v="225"/>
    <n v="237"/>
    <n v="247"/>
    <s v="Да"/>
    <m/>
    <m/>
    <m/>
    <m/>
    <m/>
    <m/>
    <m/>
    <m/>
    <m/>
    <m/>
    <m/>
    <m/>
    <m/>
    <m/>
    <m/>
    <m/>
    <m/>
    <m/>
    <m/>
    <m/>
    <m/>
    <m/>
    <m/>
    <m/>
    <m/>
    <m/>
    <m/>
    <m/>
    <m/>
    <m/>
    <m/>
    <m/>
    <m/>
    <m/>
    <m/>
    <m/>
    <m/>
    <m/>
    <m/>
    <m/>
    <m/>
    <m/>
    <m/>
    <m/>
    <m/>
    <m/>
    <m/>
    <m/>
    <m/>
    <m/>
    <m/>
    <m/>
    <m/>
    <m/>
    <m/>
    <m/>
    <m/>
    <m/>
    <m/>
    <m/>
    <m/>
    <n v="50"/>
    <n v="55"/>
    <n v="60"/>
    <n v="7"/>
    <n v="7"/>
    <n v="7"/>
    <n v="168"/>
    <n v="175"/>
    <n v="180"/>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4"/>
    <s v="Охват аудитории"/>
    <x v="4"/>
    <n v="2870"/>
    <n v="3070"/>
    <n v="3270"/>
    <s v="Да"/>
    <m/>
    <m/>
    <m/>
    <m/>
    <m/>
    <m/>
    <m/>
    <m/>
    <m/>
    <m/>
    <m/>
    <m/>
    <m/>
    <m/>
    <m/>
    <m/>
    <m/>
    <m/>
    <m/>
    <m/>
    <m/>
    <m/>
    <m/>
    <m/>
    <m/>
    <m/>
    <m/>
    <m/>
    <m/>
    <m/>
    <m/>
    <m/>
    <m/>
    <m/>
    <m/>
    <m/>
    <m/>
    <m/>
    <m/>
    <m/>
    <m/>
    <m/>
    <m/>
    <m/>
    <m/>
    <m/>
    <m/>
    <m/>
    <m/>
    <m/>
    <m/>
    <m/>
    <m/>
    <m/>
    <m/>
    <m/>
    <m/>
    <m/>
    <m/>
    <m/>
    <m/>
    <n v="1100"/>
    <n v="1200"/>
    <n v="1300"/>
    <n v="70"/>
    <n v="70"/>
    <n v="70"/>
    <n v="1700"/>
    <n v="1800"/>
    <n v="1900"/>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5"/>
    <s v="Количество мероприятий"/>
    <x v="2"/>
    <n v="17"/>
    <n v="22"/>
    <n v="27"/>
    <s v="Да"/>
    <m/>
    <m/>
    <m/>
    <m/>
    <m/>
    <m/>
    <m/>
    <m/>
    <m/>
    <m/>
    <m/>
    <m/>
    <m/>
    <m/>
    <m/>
    <m/>
    <m/>
    <m/>
    <m/>
    <m/>
    <m/>
    <m/>
    <m/>
    <m/>
    <m/>
    <m/>
    <m/>
    <m/>
    <m/>
    <m/>
    <m/>
    <m/>
    <m/>
    <m/>
    <m/>
    <m/>
    <m/>
    <m/>
    <m/>
    <m/>
    <m/>
    <m/>
    <m/>
    <m/>
    <m/>
    <m/>
    <m/>
    <m/>
    <m/>
    <m/>
    <m/>
    <m/>
    <m/>
    <m/>
    <m/>
    <m/>
    <m/>
    <m/>
    <m/>
    <m/>
    <m/>
    <n v="10"/>
    <n v="15"/>
    <n v="20"/>
    <n v="7"/>
    <n v="7"/>
    <n v="7"/>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5"/>
    <s v="Охват аудитории"/>
    <x v="4"/>
    <n v="170"/>
    <n v="190"/>
    <n v="220"/>
    <s v="Да"/>
    <m/>
    <m/>
    <m/>
    <m/>
    <m/>
    <m/>
    <m/>
    <m/>
    <m/>
    <m/>
    <m/>
    <m/>
    <m/>
    <m/>
    <m/>
    <m/>
    <m/>
    <m/>
    <m/>
    <m/>
    <m/>
    <m/>
    <m/>
    <m/>
    <m/>
    <m/>
    <m/>
    <m/>
    <m/>
    <m/>
    <m/>
    <m/>
    <m/>
    <m/>
    <m/>
    <m/>
    <m/>
    <m/>
    <m/>
    <m/>
    <m/>
    <m/>
    <m/>
    <m/>
    <m/>
    <m/>
    <m/>
    <m/>
    <m/>
    <m/>
    <m/>
    <m/>
    <m/>
    <m/>
    <m/>
    <m/>
    <m/>
    <m/>
    <m/>
    <m/>
    <m/>
    <n v="100"/>
    <n v="120"/>
    <n v="150"/>
    <n v="70"/>
    <n v="70"/>
    <n v="70"/>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6"/>
    <s v="Количество мероприятий"/>
    <x v="2"/>
    <n v="73"/>
    <n v="82"/>
    <n v="90"/>
    <s v="Да"/>
    <m/>
    <m/>
    <m/>
    <m/>
    <m/>
    <m/>
    <m/>
    <m/>
    <m/>
    <m/>
    <m/>
    <m/>
    <m/>
    <m/>
    <m/>
    <m/>
    <m/>
    <m/>
    <m/>
    <m/>
    <m/>
    <m/>
    <m/>
    <m/>
    <m/>
    <m/>
    <m/>
    <m/>
    <m/>
    <m/>
    <m/>
    <m/>
    <m/>
    <m/>
    <m/>
    <m/>
    <m/>
    <m/>
    <m/>
    <m/>
    <m/>
    <m/>
    <m/>
    <m/>
    <m/>
    <m/>
    <m/>
    <m/>
    <m/>
    <m/>
    <m/>
    <m/>
    <m/>
    <m/>
    <m/>
    <m/>
    <m/>
    <m/>
    <m/>
    <m/>
    <m/>
    <n v="10"/>
    <n v="15"/>
    <n v="20"/>
    <n v="7"/>
    <n v="7"/>
    <n v="7"/>
    <n v="56"/>
    <n v="60"/>
    <n v="63"/>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6"/>
    <s v="Охват аудитории"/>
    <x v="4"/>
    <n v="1010"/>
    <n v="1140"/>
    <n v="1220"/>
    <s v="Да"/>
    <m/>
    <m/>
    <m/>
    <m/>
    <m/>
    <m/>
    <m/>
    <m/>
    <m/>
    <m/>
    <m/>
    <m/>
    <m/>
    <m/>
    <m/>
    <m/>
    <m/>
    <m/>
    <m/>
    <m/>
    <m/>
    <m/>
    <m/>
    <m/>
    <m/>
    <m/>
    <m/>
    <m/>
    <m/>
    <m/>
    <m/>
    <m/>
    <m/>
    <m/>
    <m/>
    <m/>
    <m/>
    <m/>
    <m/>
    <m/>
    <m/>
    <m/>
    <m/>
    <m/>
    <m/>
    <m/>
    <m/>
    <m/>
    <m/>
    <m/>
    <m/>
    <m/>
    <m/>
    <m/>
    <m/>
    <m/>
    <m/>
    <m/>
    <m/>
    <m/>
    <m/>
    <n v="100"/>
    <n v="120"/>
    <n v="150"/>
    <n v="70"/>
    <n v="70"/>
    <n v="70"/>
    <n v="840"/>
    <n v="950"/>
    <n v="1000"/>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2"/>
    <s v="Количество мероприятий"/>
    <x v="2"/>
    <n v="99"/>
    <n v="112"/>
    <n v="119"/>
    <s v="Да"/>
    <m/>
    <m/>
    <m/>
    <m/>
    <m/>
    <m/>
    <m/>
    <m/>
    <m/>
    <m/>
    <m/>
    <m/>
    <m/>
    <m/>
    <m/>
    <m/>
    <m/>
    <m/>
    <m/>
    <m/>
    <m/>
    <m/>
    <m/>
    <m/>
    <m/>
    <m/>
    <m/>
    <m/>
    <m/>
    <m/>
    <m/>
    <m/>
    <m/>
    <m/>
    <m/>
    <m/>
    <m/>
    <m/>
    <m/>
    <m/>
    <m/>
    <m/>
    <m/>
    <m/>
    <m/>
    <m/>
    <m/>
    <m/>
    <m/>
    <m/>
    <m/>
    <m/>
    <m/>
    <m/>
    <m/>
    <m/>
    <m/>
    <m/>
    <m/>
    <m/>
    <m/>
    <n v="50"/>
    <n v="55"/>
    <n v="60"/>
    <m/>
    <m/>
    <m/>
    <n v="48"/>
    <n v="55"/>
    <n v="57"/>
    <m/>
    <m/>
    <n v="20"/>
    <m/>
    <m/>
    <m/>
    <m/>
    <m/>
    <m/>
    <m/>
    <m/>
    <m/>
    <m/>
    <m/>
    <m/>
    <m/>
    <m/>
    <m/>
    <m/>
    <m/>
    <m/>
    <m/>
    <m/>
    <m/>
    <m/>
    <m/>
    <m/>
    <m/>
    <m/>
    <m/>
    <m/>
    <m/>
    <m/>
    <m/>
    <m/>
    <m/>
    <m/>
    <m/>
    <m/>
    <m/>
    <m/>
    <m/>
    <m/>
    <m/>
    <m/>
    <m/>
    <m/>
    <m/>
    <m/>
    <m/>
    <m/>
    <m/>
    <m/>
    <m/>
    <m/>
    <m/>
    <m/>
    <m/>
    <m/>
    <m/>
    <m/>
    <m/>
    <m/>
    <m/>
    <m/>
    <m/>
    <m/>
    <m/>
    <m/>
    <m/>
    <m/>
    <m/>
    <m/>
    <m/>
    <m/>
    <m/>
    <m/>
    <m/>
    <m/>
    <m/>
    <m/>
    <m/>
    <m/>
    <m/>
    <m/>
    <m/>
    <m/>
    <m/>
    <m/>
    <m/>
    <m/>
    <m/>
    <m/>
    <m/>
    <m/>
    <m/>
    <m/>
    <m/>
    <m/>
    <n v="1"/>
    <n v="2"/>
    <n v="2"/>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2"/>
    <s v="Охват аудитории"/>
    <x v="4"/>
    <n v="1830"/>
    <n v="2062"/>
    <n v="2012"/>
    <s v="Да"/>
    <m/>
    <m/>
    <m/>
    <m/>
    <m/>
    <m/>
    <m/>
    <m/>
    <m/>
    <m/>
    <m/>
    <m/>
    <m/>
    <m/>
    <m/>
    <m/>
    <m/>
    <m/>
    <m/>
    <m/>
    <m/>
    <m/>
    <m/>
    <m/>
    <m/>
    <m/>
    <m/>
    <m/>
    <m/>
    <m/>
    <m/>
    <m/>
    <m/>
    <m/>
    <m/>
    <m/>
    <m/>
    <m/>
    <m/>
    <m/>
    <m/>
    <m/>
    <m/>
    <m/>
    <m/>
    <m/>
    <m/>
    <m/>
    <m/>
    <m/>
    <m/>
    <m/>
    <m/>
    <m/>
    <m/>
    <m/>
    <m/>
    <m/>
    <m/>
    <m/>
    <m/>
    <n v="1100"/>
    <n v="1200"/>
    <n v="1200"/>
    <m/>
    <m/>
    <m/>
    <n v="720"/>
    <n v="850"/>
    <n v="800"/>
    <m/>
    <m/>
    <m/>
    <m/>
    <m/>
    <m/>
    <m/>
    <m/>
    <m/>
    <m/>
    <m/>
    <m/>
    <m/>
    <m/>
    <m/>
    <m/>
    <m/>
    <m/>
    <m/>
    <m/>
    <m/>
    <m/>
    <m/>
    <m/>
    <m/>
    <m/>
    <m/>
    <m/>
    <m/>
    <m/>
    <m/>
    <m/>
    <m/>
    <m/>
    <m/>
    <m/>
    <m/>
    <m/>
    <m/>
    <m/>
    <m/>
    <m/>
    <m/>
    <m/>
    <m/>
    <m/>
    <m/>
    <m/>
    <m/>
    <m/>
    <m/>
    <m/>
    <m/>
    <m/>
    <m/>
    <m/>
    <m/>
    <m/>
    <m/>
    <m/>
    <m/>
    <m/>
    <m/>
    <m/>
    <m/>
    <m/>
    <m/>
    <m/>
    <m/>
    <m/>
    <m/>
    <m/>
    <m/>
    <m/>
    <m/>
    <m/>
    <m/>
    <m/>
    <m/>
    <m/>
    <m/>
    <m/>
    <m/>
    <m/>
    <m/>
    <m/>
    <m/>
    <m/>
    <m/>
    <m/>
    <m/>
    <m/>
    <m/>
    <m/>
    <m/>
    <m/>
    <m/>
    <m/>
    <m/>
    <n v="10"/>
    <n v="12"/>
    <n v="12"/>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7"/>
    <s v="Количество мероприятий"/>
    <x v="2"/>
    <n v="67"/>
    <n v="73"/>
    <n v="78"/>
    <s v="Да"/>
    <m/>
    <m/>
    <m/>
    <m/>
    <m/>
    <m/>
    <m/>
    <m/>
    <m/>
    <m/>
    <m/>
    <m/>
    <m/>
    <m/>
    <m/>
    <m/>
    <m/>
    <m/>
    <m/>
    <m/>
    <m/>
    <m/>
    <m/>
    <m/>
    <m/>
    <m/>
    <m/>
    <m/>
    <m/>
    <m/>
    <m/>
    <m/>
    <m/>
    <m/>
    <m/>
    <m/>
    <m/>
    <m/>
    <m/>
    <m/>
    <m/>
    <m/>
    <m/>
    <m/>
    <m/>
    <m/>
    <m/>
    <m/>
    <m/>
    <m/>
    <m/>
    <m/>
    <m/>
    <m/>
    <m/>
    <m/>
    <m/>
    <m/>
    <m/>
    <m/>
    <m/>
    <n v="45"/>
    <n v="50"/>
    <n v="55"/>
    <n v="7"/>
    <n v="7"/>
    <n v="7"/>
    <n v="14"/>
    <n v="14"/>
    <n v="14"/>
    <m/>
    <m/>
    <m/>
    <m/>
    <m/>
    <m/>
    <m/>
    <m/>
    <m/>
    <m/>
    <m/>
    <m/>
    <m/>
    <m/>
    <m/>
    <m/>
    <m/>
    <m/>
    <m/>
    <m/>
    <m/>
    <m/>
    <m/>
    <m/>
    <m/>
    <m/>
    <m/>
    <m/>
    <m/>
    <m/>
    <m/>
    <m/>
    <m/>
    <m/>
    <m/>
    <m/>
    <m/>
    <m/>
    <m/>
    <m/>
    <m/>
    <m/>
    <m/>
    <m/>
    <m/>
    <m/>
    <m/>
    <m/>
    <m/>
    <m/>
    <m/>
    <m/>
    <m/>
    <m/>
    <m/>
    <m/>
    <m/>
    <m/>
    <m/>
    <m/>
    <m/>
    <m/>
    <m/>
    <m/>
    <m/>
    <m/>
    <m/>
    <m/>
    <m/>
    <m/>
    <m/>
    <m/>
    <m/>
    <m/>
    <m/>
    <m/>
    <m/>
    <m/>
    <m/>
    <m/>
    <m/>
    <m/>
    <m/>
    <m/>
    <m/>
    <m/>
    <m/>
    <m/>
    <m/>
    <m/>
    <m/>
    <m/>
    <m/>
    <m/>
    <m/>
    <m/>
    <m/>
    <m/>
    <m/>
    <n v="1"/>
    <n v="2"/>
    <n v="2"/>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7"/>
    <s v="Охват аудитории"/>
    <x v="4"/>
    <n v="1220"/>
    <n v="1434"/>
    <n v="1734"/>
    <s v="Да"/>
    <m/>
    <m/>
    <m/>
    <m/>
    <m/>
    <m/>
    <m/>
    <m/>
    <m/>
    <m/>
    <m/>
    <m/>
    <m/>
    <m/>
    <m/>
    <m/>
    <m/>
    <m/>
    <m/>
    <m/>
    <m/>
    <m/>
    <m/>
    <m/>
    <m/>
    <m/>
    <m/>
    <m/>
    <m/>
    <m/>
    <m/>
    <m/>
    <m/>
    <m/>
    <m/>
    <m/>
    <m/>
    <m/>
    <m/>
    <m/>
    <m/>
    <m/>
    <m/>
    <m/>
    <m/>
    <m/>
    <m/>
    <m/>
    <m/>
    <m/>
    <m/>
    <m/>
    <m/>
    <m/>
    <m/>
    <m/>
    <m/>
    <m/>
    <m/>
    <m/>
    <m/>
    <n v="1000"/>
    <n v="1200"/>
    <n v="1500"/>
    <n v="70"/>
    <n v="70"/>
    <n v="70"/>
    <n v="140"/>
    <n v="140"/>
    <n v="140"/>
    <m/>
    <m/>
    <m/>
    <m/>
    <m/>
    <m/>
    <m/>
    <m/>
    <m/>
    <m/>
    <m/>
    <m/>
    <m/>
    <m/>
    <m/>
    <m/>
    <m/>
    <m/>
    <m/>
    <m/>
    <m/>
    <m/>
    <m/>
    <m/>
    <m/>
    <m/>
    <m/>
    <m/>
    <m/>
    <m/>
    <m/>
    <m/>
    <m/>
    <m/>
    <m/>
    <m/>
    <m/>
    <m/>
    <m/>
    <m/>
    <m/>
    <m/>
    <m/>
    <m/>
    <m/>
    <m/>
    <m/>
    <m/>
    <m/>
    <m/>
    <m/>
    <m/>
    <m/>
    <m/>
    <m/>
    <m/>
    <m/>
    <m/>
    <m/>
    <m/>
    <m/>
    <m/>
    <m/>
    <m/>
    <m/>
    <m/>
    <m/>
    <m/>
    <m/>
    <m/>
    <m/>
    <m/>
    <m/>
    <m/>
    <m/>
    <m/>
    <m/>
    <m/>
    <m/>
    <m/>
    <m/>
    <m/>
    <m/>
    <m/>
    <m/>
    <m/>
    <m/>
    <m/>
    <m/>
    <m/>
    <m/>
    <m/>
    <m/>
    <m/>
    <m/>
    <m/>
    <m/>
    <m/>
    <m/>
    <n v="10"/>
    <n v="24"/>
    <n v="24"/>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8"/>
    <s v="Количество мероприятий"/>
    <x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8"/>
    <s v="Охват аудитории"/>
    <x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9"/>
    <s v="Количество мероприятий"/>
    <x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9"/>
    <s v="Охват аудитории"/>
    <x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10"/>
    <s v="Количество мероприятий"/>
    <x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10"/>
    <s v="Охват аудитории"/>
    <x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11"/>
    <s v="Количество мероприятий"/>
    <x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11"/>
    <s v="Охват аудитории"/>
    <x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12"/>
    <s v="Количество мероприятий"/>
    <x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19."/>
    <x v="5"/>
    <x v="66"/>
    <s v="Иркутское отделение № 8586 публичного акционерного общества «Сбербанк России», Региональный операционный офис «Иркутский» филиала № 5440 Банка ВТБ, Акционерное общество «Альфа-Банк» в г. Иркутске, Территориальный офис «Иркутский»_x000a_Сибирского филиала ПАО Росбанк, Иркутский областной центр АО «Почта Банк», органы местного самоуправления"/>
    <x v="12"/>
    <s v="Охват аудитории"/>
    <x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20."/>
    <x v="5"/>
    <x v="67"/>
    <s v="Министерство финансов Иркутской области, Отделение Банка России по Иркутской области"/>
    <x v="2"/>
    <s v="Количество мероприятий"/>
    <x v="2"/>
    <n v="1000"/>
    <n v="1000"/>
    <n v="1000"/>
    <m/>
    <m/>
    <m/>
    <m/>
    <m/>
    <m/>
    <m/>
    <m/>
    <m/>
    <m/>
    <m/>
    <m/>
    <m/>
    <m/>
    <m/>
    <m/>
    <m/>
    <m/>
    <m/>
    <m/>
    <m/>
    <m/>
    <m/>
    <m/>
    <m/>
    <m/>
    <m/>
    <m/>
    <m/>
    <m/>
    <m/>
    <m/>
    <m/>
    <m/>
    <m/>
    <n v="1000"/>
    <n v="1000"/>
    <n v="1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5.20."/>
    <x v="5"/>
    <x v="67"/>
    <s v="Министерство финансов Иркутской области, Отделение Банка России по Иркутской области"/>
    <x v="2"/>
    <s v="Охват аудитории"/>
    <x v="4"/>
    <n v="1000"/>
    <n v="1000"/>
    <n v="1000"/>
    <m/>
    <m/>
    <m/>
    <m/>
    <m/>
    <m/>
    <m/>
    <m/>
    <m/>
    <m/>
    <m/>
    <m/>
    <m/>
    <m/>
    <m/>
    <m/>
    <m/>
    <m/>
    <m/>
    <m/>
    <m/>
    <m/>
    <m/>
    <m/>
    <m/>
    <m/>
    <m/>
    <m/>
    <m/>
    <m/>
    <m/>
    <m/>
    <m/>
    <m/>
    <m/>
    <n v="1000"/>
    <n v="1000"/>
    <n v="10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m/>
    <x v="0"/>
    <x v="68"/>
    <m/>
    <x v="1"/>
    <m/>
    <x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6.1."/>
    <x v="6"/>
    <x v="69"/>
    <s v="Министерство финансов Иркутской области, органы местного самоуправления"/>
    <x v="2"/>
    <s v="Количество организаторов волонтеров по реализации в муниципальных районах (муниципальных округах, городских округах) Иркутской области мероприятий по повышению уровня финансовой грамотности населения, зарегистрированных на платформе ДОБРО.РФ (https://dobro.ru/)"/>
    <x v="4"/>
    <n v="30"/>
    <n v="30"/>
    <n v="30"/>
    <s v="Да"/>
    <n v="30"/>
    <n v="30"/>
    <n v="3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6.1."/>
    <x v="6"/>
    <x v="69"/>
    <s v="Министерство финансов Иркутской области, органы местного самоуправления"/>
    <x v="11"/>
    <s v="Количество волонтеров финансового просвещения, зарегистрированных и прошедших обучение на официальном сайте Ассоциации развития финансовой грамотности (https://fincubator.ru/)"/>
    <x v="4"/>
    <n v="150"/>
    <n v="150"/>
    <n v="150"/>
    <s v="Да"/>
    <n v="120"/>
    <n v="130"/>
    <n v="140"/>
    <m/>
    <m/>
    <m/>
    <m/>
    <m/>
    <m/>
    <m/>
    <m/>
    <m/>
    <m/>
    <m/>
    <m/>
    <m/>
    <m/>
    <m/>
    <m/>
    <m/>
    <m/>
    <m/>
    <m/>
    <m/>
    <m/>
    <m/>
    <m/>
    <m/>
    <m/>
    <m/>
    <m/>
    <m/>
    <m/>
    <m/>
    <m/>
    <m/>
    <m/>
    <m/>
    <m/>
    <m/>
    <m/>
    <m/>
    <m/>
    <m/>
    <m/>
    <m/>
    <m/>
    <m/>
    <m/>
    <m/>
    <m/>
    <m/>
    <m/>
    <m/>
    <m/>
    <m/>
    <m/>
    <m/>
    <m/>
    <m/>
    <m/>
    <m/>
    <m/>
    <m/>
    <m/>
    <m/>
    <m/>
    <m/>
    <m/>
    <m/>
    <m/>
    <m/>
    <m/>
    <n v="6"/>
    <n v="6"/>
    <n v="6"/>
    <m/>
    <m/>
    <m/>
    <m/>
    <m/>
    <m/>
    <m/>
    <m/>
    <m/>
    <m/>
    <m/>
    <m/>
    <m/>
    <m/>
    <m/>
    <m/>
    <m/>
    <m/>
    <m/>
    <m/>
    <m/>
    <m/>
    <m/>
    <m/>
    <m/>
    <m/>
    <m/>
    <m/>
    <m/>
    <m/>
    <m/>
    <m/>
    <m/>
    <m/>
    <m/>
    <m/>
    <n v="3"/>
    <n v="5"/>
    <n v="7"/>
    <m/>
    <m/>
    <m/>
    <m/>
    <m/>
    <m/>
    <m/>
    <m/>
    <m/>
    <m/>
    <m/>
    <m/>
    <m/>
    <m/>
    <m/>
    <m/>
    <m/>
    <m/>
    <m/>
    <m/>
    <m/>
    <m/>
    <m/>
    <m/>
    <n v="3"/>
    <n v="3"/>
    <n v="3"/>
    <m/>
    <m/>
    <m/>
    <n v="2"/>
    <n v="4"/>
    <n v="6"/>
    <m/>
    <m/>
    <m/>
    <m/>
    <m/>
    <m/>
    <m/>
    <m/>
    <m/>
    <m/>
    <m/>
    <m/>
    <n v="2"/>
    <n v="2"/>
    <n v="2"/>
    <m/>
    <m/>
    <m/>
    <m/>
    <m/>
    <m/>
    <n v="2"/>
    <n v="1"/>
    <n v="1"/>
    <n v="2"/>
    <n v="3"/>
    <n v="3"/>
    <m/>
    <m/>
    <m/>
    <m/>
    <m/>
    <m/>
    <m/>
    <m/>
    <m/>
    <m/>
    <m/>
    <m/>
    <m/>
    <m/>
    <m/>
    <m/>
    <m/>
    <m/>
    <m/>
    <m/>
    <m/>
    <m/>
    <m/>
    <m/>
  </r>
  <r>
    <s v="6.2."/>
    <x v="6"/>
    <x v="70"/>
    <s v="Министерство финансов Иркутской области, участники и соисполнители Программы"/>
    <x v="11"/>
    <s v="Доля волонтеров, принявших участие в мероприятиях"/>
    <x v="2"/>
    <n v="30"/>
    <n v="30"/>
    <n v="30"/>
    <s v="Да"/>
    <n v="30"/>
    <n v="30"/>
    <n v="3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1"/>
    <n v="2"/>
    <n v="2"/>
    <m/>
    <m/>
    <m/>
    <m/>
    <m/>
    <m/>
    <m/>
    <m/>
    <m/>
    <m/>
    <m/>
    <m/>
    <m/>
    <m/>
    <m/>
    <m/>
    <m/>
    <m/>
    <m/>
    <m/>
    <m/>
    <m/>
    <m/>
    <m/>
    <m/>
    <m/>
    <m/>
  </r>
  <r>
    <m/>
    <x v="0"/>
    <x v="71"/>
    <m/>
    <x v="1"/>
    <m/>
    <x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7.1."/>
    <x v="7"/>
    <x v="72"/>
    <s v="Министерство финансов Иркутской области, органы местного самоуправления"/>
    <x v="1"/>
    <s v="Степень открытости бюджетных данных, определяемая в ходе проведения мониторинга и составления рейтинга субъектов Российской Федерации по уровню открытости бюджетных данных за отчетный финансовый год - высокая степень"/>
    <x v="3"/>
    <s v="да"/>
    <s v="да"/>
    <s v="да"/>
    <m/>
    <s v="да"/>
    <s v="да"/>
    <s v="да"/>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7.1."/>
    <x v="7"/>
    <x v="72"/>
    <s v="Министерство финансов Иркутской области, органы местного самоуправления"/>
    <x v="4"/>
    <s v="Общее количество проведенных мероприятий по повышению открытости местных бюджетов"/>
    <x v="2"/>
    <n v="2"/>
    <n v="2"/>
    <n v="2"/>
    <s v="Нет"/>
    <m/>
    <m/>
    <m/>
    <m/>
    <m/>
    <m/>
    <m/>
    <m/>
    <m/>
    <m/>
    <m/>
    <m/>
    <m/>
    <m/>
    <m/>
    <m/>
    <m/>
    <m/>
    <m/>
    <m/>
    <m/>
    <m/>
    <m/>
    <m/>
    <m/>
    <m/>
    <m/>
    <m/>
    <m/>
    <m/>
    <m/>
    <m/>
    <m/>
    <m/>
    <m/>
    <m/>
    <m/>
    <m/>
    <m/>
    <m/>
    <m/>
    <m/>
    <m/>
    <m/>
    <m/>
    <m/>
    <m/>
    <m/>
    <m/>
    <m/>
    <m/>
    <m/>
    <m/>
    <m/>
    <m/>
    <m/>
    <m/>
    <m/>
    <m/>
    <m/>
    <m/>
    <m/>
    <m/>
    <m/>
    <m/>
    <m/>
    <m/>
    <m/>
    <m/>
    <m/>
    <m/>
    <m/>
    <m/>
    <m/>
    <m/>
    <m/>
    <m/>
    <m/>
    <m/>
    <m/>
    <m/>
    <m/>
    <n v="2"/>
    <n v="2"/>
    <n v="2"/>
    <m/>
    <m/>
    <m/>
    <m/>
    <m/>
    <m/>
    <m/>
    <m/>
    <m/>
    <m/>
    <m/>
    <m/>
    <m/>
    <m/>
    <m/>
    <m/>
    <m/>
    <m/>
    <m/>
    <m/>
    <m/>
    <m/>
    <m/>
    <m/>
    <m/>
    <m/>
    <m/>
    <m/>
    <m/>
    <m/>
    <m/>
    <m/>
    <m/>
    <m/>
    <m/>
    <m/>
    <m/>
    <m/>
    <m/>
    <m/>
    <m/>
    <m/>
    <m/>
    <m/>
    <m/>
    <m/>
    <m/>
    <m/>
    <m/>
    <m/>
    <m/>
    <m/>
    <m/>
    <m/>
    <m/>
    <m/>
    <m/>
    <m/>
    <m/>
    <m/>
    <m/>
    <m/>
    <m/>
    <m/>
    <m/>
    <m/>
    <m/>
    <m/>
    <m/>
    <m/>
    <m/>
    <m/>
    <m/>
    <m/>
    <m/>
    <m/>
    <m/>
    <m/>
    <m/>
    <m/>
    <m/>
    <m/>
    <m/>
    <m/>
    <m/>
    <m/>
    <m/>
    <m/>
    <m/>
    <m/>
    <m/>
    <m/>
    <m/>
    <m/>
    <m/>
    <m/>
    <m/>
    <m/>
    <m/>
    <m/>
    <m/>
    <m/>
    <m/>
    <m/>
    <m/>
    <m/>
    <m/>
    <m/>
    <m/>
    <m/>
    <m/>
    <m/>
    <m/>
    <m/>
  </r>
  <r>
    <s v="7.1."/>
    <x v="7"/>
    <x v="72"/>
    <s v="Министерство финансов Иркутской области, органы местного самоуправления"/>
    <x v="4"/>
    <s v="Охват аудитории "/>
    <x v="4"/>
    <n v="120"/>
    <n v="120"/>
    <n v="120"/>
    <s v="Нет"/>
    <m/>
    <m/>
    <m/>
    <m/>
    <m/>
    <m/>
    <m/>
    <m/>
    <m/>
    <m/>
    <m/>
    <m/>
    <m/>
    <m/>
    <m/>
    <m/>
    <m/>
    <m/>
    <m/>
    <m/>
    <m/>
    <m/>
    <m/>
    <m/>
    <m/>
    <m/>
    <m/>
    <m/>
    <m/>
    <m/>
    <m/>
    <m/>
    <m/>
    <m/>
    <m/>
    <m/>
    <m/>
    <m/>
    <m/>
    <m/>
    <m/>
    <m/>
    <m/>
    <m/>
    <m/>
    <m/>
    <m/>
    <m/>
    <m/>
    <m/>
    <m/>
    <m/>
    <m/>
    <m/>
    <m/>
    <m/>
    <m/>
    <m/>
    <m/>
    <m/>
    <m/>
    <m/>
    <m/>
    <m/>
    <m/>
    <m/>
    <m/>
    <m/>
    <m/>
    <m/>
    <m/>
    <m/>
    <m/>
    <m/>
    <m/>
    <m/>
    <m/>
    <m/>
    <m/>
    <m/>
    <m/>
    <m/>
    <n v="120"/>
    <n v="120"/>
    <n v="120"/>
    <m/>
    <m/>
    <m/>
    <m/>
    <m/>
    <m/>
    <m/>
    <m/>
    <m/>
    <m/>
    <m/>
    <m/>
    <m/>
    <m/>
    <m/>
    <m/>
    <m/>
    <m/>
    <m/>
    <m/>
    <m/>
    <m/>
    <m/>
    <m/>
    <m/>
    <m/>
    <m/>
    <m/>
    <m/>
    <m/>
    <m/>
    <m/>
    <m/>
    <m/>
    <m/>
    <m/>
    <m/>
    <m/>
    <m/>
    <m/>
    <m/>
    <m/>
    <m/>
    <m/>
    <m/>
    <m/>
    <m/>
    <m/>
    <m/>
    <m/>
    <m/>
    <m/>
    <m/>
    <m/>
    <m/>
    <m/>
    <m/>
    <m/>
    <m/>
    <m/>
    <m/>
    <m/>
    <m/>
    <m/>
    <m/>
    <m/>
    <m/>
    <m/>
    <m/>
    <m/>
    <m/>
    <m/>
    <m/>
    <m/>
    <m/>
    <m/>
    <m/>
    <m/>
    <m/>
    <m/>
    <m/>
    <m/>
    <m/>
    <m/>
    <m/>
    <m/>
    <m/>
    <m/>
    <m/>
    <m/>
    <m/>
    <m/>
    <m/>
    <m/>
    <m/>
    <m/>
    <m/>
    <m/>
    <m/>
    <m/>
    <m/>
    <m/>
    <m/>
    <m/>
    <m/>
    <m/>
    <m/>
    <m/>
    <m/>
    <m/>
    <m/>
    <m/>
    <m/>
    <m/>
  </r>
  <r>
    <s v="7.1."/>
    <x v="7"/>
    <x v="72"/>
    <s v="Министерство финансов Иркутской области, органы местного самоуправления"/>
    <x v="2"/>
    <s v="Общее количество проведенных мероприятий по повышению открытости местных бюджетов"/>
    <x v="2"/>
    <n v="19"/>
    <n v="20"/>
    <n v="20"/>
    <s v="Нет"/>
    <n v="1"/>
    <n v="1"/>
    <n v="1"/>
    <m/>
    <m/>
    <m/>
    <m/>
    <m/>
    <m/>
    <m/>
    <m/>
    <m/>
    <m/>
    <m/>
    <m/>
    <m/>
    <m/>
    <m/>
    <m/>
    <m/>
    <m/>
    <m/>
    <m/>
    <m/>
    <m/>
    <m/>
    <m/>
    <m/>
    <m/>
    <m/>
    <m/>
    <m/>
    <m/>
    <m/>
    <m/>
    <m/>
    <m/>
    <m/>
    <m/>
    <m/>
    <m/>
    <m/>
    <m/>
    <m/>
    <m/>
    <m/>
    <m/>
    <m/>
    <m/>
    <m/>
    <m/>
    <m/>
    <m/>
    <m/>
    <m/>
    <m/>
    <m/>
    <m/>
    <m/>
    <m/>
    <m/>
    <m/>
    <m/>
    <m/>
    <m/>
    <m/>
    <m/>
    <m/>
    <m/>
    <m/>
    <m/>
    <m/>
    <m/>
    <n v="5"/>
    <n v="5"/>
    <n v="5"/>
    <m/>
    <m/>
    <m/>
    <m/>
    <m/>
    <m/>
    <n v="2"/>
    <n v="3"/>
    <n v="3"/>
    <m/>
    <m/>
    <m/>
    <m/>
    <m/>
    <m/>
    <m/>
    <m/>
    <m/>
    <m/>
    <m/>
    <m/>
    <n v="2"/>
    <n v="2"/>
    <n v="2"/>
    <m/>
    <m/>
    <m/>
    <m/>
    <m/>
    <m/>
    <m/>
    <m/>
    <m/>
    <m/>
    <m/>
    <m/>
    <n v="4"/>
    <n v="4"/>
    <n v="4"/>
    <m/>
    <m/>
    <m/>
    <m/>
    <m/>
    <m/>
    <m/>
    <m/>
    <m/>
    <m/>
    <m/>
    <m/>
    <m/>
    <m/>
    <m/>
    <m/>
    <m/>
    <m/>
    <m/>
    <m/>
    <m/>
    <m/>
    <m/>
    <m/>
    <n v="4"/>
    <n v="4"/>
    <n v="4"/>
    <m/>
    <m/>
    <m/>
    <m/>
    <m/>
    <m/>
    <m/>
    <m/>
    <m/>
    <m/>
    <m/>
    <m/>
    <m/>
    <m/>
    <m/>
    <m/>
    <m/>
    <m/>
    <m/>
    <m/>
    <m/>
    <m/>
    <m/>
    <m/>
    <m/>
    <m/>
    <m/>
    <n v="1"/>
    <n v="1"/>
    <n v="1"/>
    <m/>
    <m/>
    <m/>
    <m/>
    <m/>
    <m/>
    <m/>
    <m/>
    <m/>
    <m/>
    <m/>
    <m/>
    <m/>
    <m/>
    <m/>
    <n v="2"/>
    <n v="2"/>
    <n v="2"/>
    <m/>
    <m/>
    <m/>
    <m/>
    <m/>
    <m/>
    <m/>
    <m/>
    <m/>
  </r>
  <r>
    <s v="7.1."/>
    <x v="7"/>
    <x v="72"/>
    <s v="Министерство финансов Иркутской области, органы местного самоуправления"/>
    <x v="2"/>
    <s v="Охват аудитории "/>
    <x v="4"/>
    <n v="970"/>
    <n v="1085"/>
    <n v="1190"/>
    <s v="Нет"/>
    <n v="200"/>
    <n v="200"/>
    <n v="200"/>
    <m/>
    <m/>
    <m/>
    <m/>
    <m/>
    <m/>
    <m/>
    <m/>
    <m/>
    <m/>
    <m/>
    <m/>
    <m/>
    <m/>
    <m/>
    <m/>
    <m/>
    <m/>
    <m/>
    <m/>
    <m/>
    <m/>
    <m/>
    <m/>
    <m/>
    <m/>
    <m/>
    <m/>
    <m/>
    <m/>
    <m/>
    <m/>
    <m/>
    <m/>
    <m/>
    <m/>
    <m/>
    <m/>
    <m/>
    <m/>
    <m/>
    <m/>
    <m/>
    <m/>
    <m/>
    <m/>
    <m/>
    <m/>
    <m/>
    <m/>
    <m/>
    <m/>
    <m/>
    <m/>
    <m/>
    <m/>
    <m/>
    <m/>
    <m/>
    <m/>
    <m/>
    <m/>
    <m/>
    <m/>
    <m/>
    <m/>
    <m/>
    <m/>
    <m/>
    <m/>
    <n v="180"/>
    <n v="180"/>
    <n v="180"/>
    <m/>
    <m/>
    <m/>
    <n v="5000"/>
    <n v="8000"/>
    <n v="8000"/>
    <n v="50"/>
    <n v="60"/>
    <n v="60"/>
    <m/>
    <m/>
    <m/>
    <m/>
    <m/>
    <m/>
    <m/>
    <m/>
    <m/>
    <m/>
    <m/>
    <m/>
    <m/>
    <m/>
    <m/>
    <m/>
    <m/>
    <m/>
    <m/>
    <m/>
    <m/>
    <m/>
    <m/>
    <m/>
    <m/>
    <m/>
    <m/>
    <n v="110"/>
    <n v="110"/>
    <n v="110"/>
    <m/>
    <m/>
    <m/>
    <m/>
    <m/>
    <m/>
    <m/>
    <m/>
    <m/>
    <m/>
    <m/>
    <m/>
    <m/>
    <m/>
    <m/>
    <m/>
    <m/>
    <m/>
    <m/>
    <m/>
    <m/>
    <m/>
    <m/>
    <m/>
    <n v="70"/>
    <n v="70"/>
    <n v="70"/>
    <m/>
    <m/>
    <m/>
    <m/>
    <m/>
    <m/>
    <m/>
    <m/>
    <m/>
    <m/>
    <m/>
    <m/>
    <m/>
    <m/>
    <m/>
    <m/>
    <m/>
    <m/>
    <m/>
    <m/>
    <m/>
    <m/>
    <m/>
    <m/>
    <m/>
    <m/>
    <m/>
    <n v="60"/>
    <n v="65"/>
    <n v="70"/>
    <m/>
    <m/>
    <m/>
    <m/>
    <m/>
    <m/>
    <m/>
    <m/>
    <m/>
    <m/>
    <m/>
    <m/>
    <m/>
    <m/>
    <m/>
    <n v="300"/>
    <n v="400"/>
    <n v="500"/>
    <m/>
    <m/>
    <m/>
    <m/>
    <m/>
    <m/>
    <m/>
    <m/>
    <m/>
  </r>
  <r>
    <s v="7.1."/>
    <x v="7"/>
    <x v="72"/>
    <s v="Министерство финансов Иркутской области, органы местного самоуправления"/>
    <x v="2"/>
    <s v="Количество размещенных материалов по повышению открытости местных бюджетов"/>
    <x v="2"/>
    <n v="24"/>
    <n v="24"/>
    <n v="24"/>
    <s v="Нет"/>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20"/>
    <n v="20"/>
    <n v="20"/>
    <m/>
    <m/>
    <m/>
    <m/>
    <m/>
    <m/>
    <m/>
    <m/>
    <m/>
    <m/>
    <m/>
    <m/>
    <m/>
    <m/>
    <m/>
    <m/>
    <m/>
    <m/>
    <m/>
    <m/>
    <m/>
    <m/>
    <m/>
    <m/>
    <m/>
    <m/>
    <m/>
    <n v="4"/>
    <n v="4"/>
    <n v="4"/>
    <m/>
    <m/>
    <m/>
    <m/>
    <m/>
    <m/>
    <m/>
    <m/>
    <m/>
    <m/>
    <m/>
    <m/>
    <m/>
    <m/>
    <m/>
  </r>
  <r>
    <s v="7.1."/>
    <x v="7"/>
    <x v="72"/>
    <s v="Министерство финансов Иркутской области, органы местного самоуправления"/>
    <x v="2"/>
    <s v="Количество просмотров"/>
    <x v="4"/>
    <n v="15000"/>
    <n v="15000"/>
    <n v="15000"/>
    <s v="Нет"/>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1500"/>
    <n v="1500"/>
    <n v="1500"/>
    <m/>
    <m/>
    <m/>
    <m/>
    <m/>
    <m/>
    <m/>
    <m/>
    <m/>
    <m/>
    <m/>
    <m/>
    <m/>
    <m/>
    <m/>
    <m/>
    <m/>
    <m/>
    <m/>
    <m/>
    <m/>
    <m/>
    <m/>
    <m/>
    <m/>
    <m/>
    <m/>
    <n v="13500"/>
    <n v="13500"/>
    <n v="13500"/>
    <m/>
    <m/>
    <m/>
    <m/>
    <m/>
    <m/>
    <m/>
    <m/>
    <m/>
    <m/>
    <m/>
    <m/>
    <m/>
    <m/>
    <m/>
  </r>
  <r>
    <s v="7.2."/>
    <x v="7"/>
    <x v="73"/>
    <s v="Министерство финансов Иркутской области,  ГАУ ДПО ИРО, органы местного самоуправления"/>
    <x v="2"/>
    <s v="Общее количество проведенных мероприятий "/>
    <x v="2"/>
    <n v="1"/>
    <n v="1"/>
    <n v="1"/>
    <s v="Нет"/>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7.2."/>
    <x v="7"/>
    <x v="73"/>
    <s v="Министерство финансов Иркутской области,  ГАУ ДПО ИРО, органы местного самоуправления"/>
    <x v="4"/>
    <s v="Охват аудитории "/>
    <x v="4"/>
    <n v="4"/>
    <n v="4"/>
    <n v="4"/>
    <s v="Нет"/>
    <n v="4"/>
    <n v="4"/>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7.2."/>
    <x v="7"/>
    <x v="73"/>
    <s v="Министерство финансов Иркутской области,  ГАУ ДПО ИРО, органы местного самоуправления"/>
    <x v="6"/>
    <s v="Охват аудитории "/>
    <x v="4"/>
    <n v="20"/>
    <n v="20"/>
    <n v="20"/>
    <s v="Нет"/>
    <n v="20"/>
    <n v="20"/>
    <n v="2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7.2."/>
    <x v="7"/>
    <x v="73"/>
    <s v="Министерство финансов Иркутской области,  ГАУ ДПО ИРО, органы местного самоуправления"/>
    <x v="2"/>
    <s v="Охват аудитории "/>
    <x v="4"/>
    <n v="87"/>
    <n v="87"/>
    <n v="87"/>
    <s v="Нет"/>
    <n v="35"/>
    <n v="35"/>
    <n v="35"/>
    <m/>
    <m/>
    <m/>
    <m/>
    <m/>
    <m/>
    <m/>
    <m/>
    <m/>
    <m/>
    <m/>
    <m/>
    <m/>
    <m/>
    <m/>
    <m/>
    <m/>
    <m/>
    <m/>
    <m/>
    <m/>
    <m/>
    <m/>
    <m/>
    <m/>
    <m/>
    <m/>
    <m/>
    <m/>
    <m/>
    <m/>
    <m/>
    <m/>
    <m/>
    <m/>
    <m/>
    <m/>
    <m/>
    <m/>
    <m/>
    <m/>
    <m/>
    <m/>
    <m/>
    <m/>
    <m/>
    <m/>
    <m/>
    <m/>
    <m/>
    <m/>
    <m/>
    <m/>
    <m/>
    <m/>
    <m/>
    <m/>
    <m/>
    <m/>
    <m/>
    <m/>
    <m/>
    <m/>
    <m/>
    <m/>
    <m/>
    <m/>
    <m/>
    <m/>
    <m/>
    <n v="50"/>
    <n v="50"/>
    <n v="50"/>
    <m/>
    <m/>
    <m/>
    <m/>
    <m/>
    <m/>
    <m/>
    <m/>
    <m/>
    <m/>
    <m/>
    <m/>
    <m/>
    <m/>
    <m/>
    <m/>
    <m/>
    <m/>
    <m/>
    <m/>
    <m/>
    <m/>
    <m/>
    <m/>
    <m/>
    <m/>
    <m/>
    <m/>
    <m/>
    <m/>
    <m/>
    <m/>
    <m/>
    <m/>
    <m/>
    <m/>
    <m/>
    <m/>
    <m/>
    <m/>
    <m/>
    <m/>
    <m/>
    <m/>
    <m/>
    <m/>
    <m/>
    <m/>
    <m/>
    <m/>
    <m/>
    <m/>
    <m/>
    <m/>
    <m/>
    <m/>
    <m/>
    <m/>
    <m/>
    <m/>
    <m/>
    <m/>
    <m/>
    <m/>
    <m/>
    <m/>
    <m/>
    <m/>
    <m/>
    <m/>
    <m/>
    <m/>
    <m/>
    <m/>
    <m/>
    <m/>
    <m/>
    <m/>
    <m/>
    <m/>
    <m/>
    <m/>
    <m/>
    <m/>
    <n v="2"/>
    <n v="2"/>
    <n v="2"/>
    <m/>
    <m/>
    <m/>
    <m/>
    <m/>
    <m/>
    <m/>
    <m/>
    <m/>
    <n v="50"/>
    <n v="55"/>
    <n v="60"/>
    <m/>
    <m/>
    <m/>
    <m/>
    <m/>
    <m/>
    <m/>
    <m/>
    <m/>
    <m/>
    <m/>
    <m/>
    <m/>
    <m/>
    <m/>
    <m/>
    <m/>
    <m/>
    <m/>
    <m/>
    <m/>
    <m/>
    <m/>
    <m/>
  </r>
  <r>
    <s v="7.3."/>
    <x v="7"/>
    <x v="74"/>
    <s v="Министерство экономического развития Иркутской области, органы местного самоуправления"/>
    <x v="5"/>
    <s v="Общее количество проведенных мероприятий "/>
    <x v="2"/>
    <n v="6"/>
    <n v="6"/>
    <n v="6"/>
    <s v="Да"/>
    <m/>
    <m/>
    <m/>
    <m/>
    <m/>
    <m/>
    <m/>
    <m/>
    <m/>
    <m/>
    <m/>
    <m/>
    <m/>
    <m/>
    <m/>
    <m/>
    <m/>
    <m/>
    <m/>
    <m/>
    <m/>
    <m/>
    <m/>
    <m/>
    <m/>
    <m/>
    <m/>
    <m/>
    <m/>
    <m/>
    <m/>
    <m/>
    <m/>
    <m/>
    <m/>
    <m/>
    <m/>
    <m/>
    <m/>
    <m/>
    <m/>
    <m/>
    <m/>
    <m/>
    <m/>
    <m/>
    <m/>
    <m/>
    <m/>
    <m/>
    <m/>
    <m/>
    <m/>
    <m/>
    <m/>
    <m/>
    <m/>
    <m/>
    <m/>
    <m/>
    <m/>
    <m/>
    <m/>
    <m/>
    <m/>
    <m/>
    <m/>
    <m/>
    <m/>
    <m/>
    <m/>
    <m/>
    <m/>
    <n v="5"/>
    <n v="5"/>
    <n v="5"/>
    <m/>
    <m/>
    <m/>
    <m/>
    <m/>
    <m/>
    <n v="1"/>
    <n v="1"/>
    <n v="1"/>
    <m/>
    <m/>
    <m/>
    <m/>
    <m/>
    <m/>
    <m/>
    <m/>
    <m/>
    <m/>
    <m/>
    <m/>
    <m/>
    <m/>
    <m/>
    <m/>
    <m/>
    <m/>
    <m/>
    <m/>
    <m/>
    <m/>
    <m/>
    <m/>
    <m/>
    <m/>
    <m/>
    <n v="1"/>
    <n v="1"/>
    <n v="1"/>
    <m/>
    <m/>
    <m/>
    <m/>
    <m/>
    <m/>
    <m/>
    <m/>
    <m/>
    <m/>
    <m/>
    <m/>
    <m/>
    <m/>
    <m/>
    <m/>
    <m/>
    <m/>
    <m/>
    <m/>
    <m/>
    <m/>
    <m/>
    <m/>
    <m/>
    <m/>
    <m/>
    <m/>
    <m/>
    <m/>
    <m/>
    <m/>
    <m/>
    <m/>
    <m/>
    <m/>
    <m/>
    <m/>
    <m/>
    <m/>
    <m/>
    <m/>
    <m/>
    <m/>
    <m/>
    <m/>
    <m/>
    <m/>
    <m/>
    <m/>
    <m/>
    <m/>
    <m/>
    <m/>
    <m/>
    <m/>
    <m/>
    <m/>
    <m/>
    <m/>
    <m/>
    <m/>
    <m/>
    <m/>
    <m/>
    <m/>
    <m/>
    <m/>
    <m/>
    <m/>
    <m/>
    <m/>
    <m/>
    <m/>
    <m/>
    <m/>
    <m/>
    <m/>
    <m/>
    <m/>
    <m/>
    <m/>
    <m/>
    <m/>
  </r>
  <r>
    <s v="7.3."/>
    <x v="7"/>
    <x v="74"/>
    <s v="Министерство экономического развития Иркутской области, органы местного самоуправления"/>
    <x v="5"/>
    <s v="Охват аудитории "/>
    <x v="4"/>
    <n v="1265"/>
    <n v="1265"/>
    <n v="1265"/>
    <s v="Да"/>
    <m/>
    <m/>
    <m/>
    <m/>
    <m/>
    <m/>
    <m/>
    <m/>
    <m/>
    <m/>
    <m/>
    <m/>
    <m/>
    <m/>
    <m/>
    <m/>
    <m/>
    <m/>
    <m/>
    <m/>
    <m/>
    <m/>
    <m/>
    <m/>
    <m/>
    <m/>
    <m/>
    <m/>
    <m/>
    <m/>
    <m/>
    <m/>
    <m/>
    <m/>
    <m/>
    <m/>
    <m/>
    <m/>
    <m/>
    <m/>
    <m/>
    <m/>
    <m/>
    <m/>
    <m/>
    <m/>
    <m/>
    <m/>
    <m/>
    <m/>
    <m/>
    <m/>
    <m/>
    <m/>
    <m/>
    <m/>
    <m/>
    <m/>
    <m/>
    <m/>
    <m/>
    <m/>
    <m/>
    <m/>
    <m/>
    <m/>
    <m/>
    <m/>
    <m/>
    <m/>
    <m/>
    <m/>
    <m/>
    <n v="505"/>
    <n v="505"/>
    <n v="505"/>
    <m/>
    <m/>
    <m/>
    <m/>
    <m/>
    <m/>
    <n v="760"/>
    <n v="760"/>
    <n v="760"/>
    <m/>
    <m/>
    <m/>
    <m/>
    <m/>
    <m/>
    <m/>
    <m/>
    <m/>
    <m/>
    <m/>
    <m/>
    <m/>
    <m/>
    <m/>
    <m/>
    <m/>
    <m/>
    <m/>
    <m/>
    <m/>
    <m/>
    <m/>
    <m/>
    <m/>
    <m/>
    <m/>
    <n v="500"/>
    <n v="500"/>
    <n v="500"/>
    <m/>
    <m/>
    <m/>
    <m/>
    <m/>
    <m/>
    <m/>
    <m/>
    <m/>
    <m/>
    <m/>
    <m/>
    <m/>
    <m/>
    <m/>
    <m/>
    <m/>
    <m/>
    <m/>
    <m/>
    <m/>
    <m/>
    <m/>
    <m/>
    <m/>
    <m/>
    <m/>
    <m/>
    <m/>
    <m/>
    <m/>
    <m/>
    <m/>
    <m/>
    <m/>
    <m/>
    <m/>
    <m/>
    <m/>
    <m/>
    <m/>
    <m/>
    <m/>
    <m/>
    <m/>
    <m/>
    <m/>
    <m/>
    <m/>
    <m/>
    <m/>
    <m/>
    <m/>
    <m/>
    <m/>
    <m/>
    <m/>
    <m/>
    <m/>
    <m/>
    <m/>
    <m/>
    <m/>
    <m/>
    <m/>
    <m/>
    <m/>
    <m/>
    <m/>
    <m/>
    <m/>
    <m/>
    <m/>
    <m/>
    <m/>
    <m/>
    <m/>
    <m/>
    <m/>
    <m/>
    <m/>
    <m/>
    <m/>
    <m/>
  </r>
  <r>
    <s v="7.3."/>
    <x v="7"/>
    <x v="74"/>
    <s v="Министерство экономического развития Иркутской области, органы местного самоуправления"/>
    <x v="6"/>
    <s v="Общее количество проведенных мероприятий "/>
    <x v="2"/>
    <n v="5"/>
    <n v="5"/>
    <n v="5"/>
    <s v="Да"/>
    <m/>
    <m/>
    <m/>
    <m/>
    <m/>
    <m/>
    <m/>
    <m/>
    <m/>
    <m/>
    <m/>
    <m/>
    <m/>
    <m/>
    <m/>
    <m/>
    <m/>
    <m/>
    <m/>
    <m/>
    <m/>
    <m/>
    <m/>
    <m/>
    <m/>
    <m/>
    <m/>
    <m/>
    <m/>
    <m/>
    <m/>
    <m/>
    <m/>
    <m/>
    <m/>
    <m/>
    <m/>
    <m/>
    <m/>
    <m/>
    <m/>
    <m/>
    <m/>
    <m/>
    <m/>
    <m/>
    <m/>
    <m/>
    <m/>
    <m/>
    <m/>
    <m/>
    <m/>
    <m/>
    <m/>
    <m/>
    <m/>
    <m/>
    <m/>
    <m/>
    <m/>
    <m/>
    <m/>
    <m/>
    <m/>
    <m/>
    <m/>
    <m/>
    <m/>
    <m/>
    <m/>
    <m/>
    <m/>
    <n v="5"/>
    <n v="5"/>
    <n v="5"/>
    <m/>
    <m/>
    <m/>
    <m/>
    <m/>
    <m/>
    <m/>
    <m/>
    <m/>
    <m/>
    <m/>
    <m/>
    <m/>
    <m/>
    <m/>
    <m/>
    <m/>
    <m/>
    <m/>
    <m/>
    <m/>
    <m/>
    <m/>
    <m/>
    <m/>
    <m/>
    <m/>
    <m/>
    <m/>
    <m/>
    <m/>
    <m/>
    <m/>
    <m/>
    <m/>
    <m/>
    <m/>
    <m/>
    <m/>
    <m/>
    <m/>
    <m/>
    <m/>
    <m/>
    <m/>
    <m/>
    <m/>
    <m/>
    <m/>
    <m/>
    <m/>
    <m/>
    <m/>
    <m/>
    <m/>
    <m/>
    <m/>
    <m/>
    <m/>
    <m/>
    <m/>
    <m/>
    <m/>
    <m/>
    <m/>
    <m/>
    <m/>
    <m/>
    <m/>
    <m/>
    <m/>
    <m/>
    <m/>
    <m/>
    <m/>
    <m/>
    <m/>
    <m/>
    <m/>
    <m/>
    <m/>
    <m/>
    <m/>
    <m/>
    <m/>
    <m/>
    <m/>
    <m/>
    <m/>
    <m/>
    <m/>
    <m/>
    <m/>
    <m/>
    <m/>
    <m/>
    <m/>
    <m/>
    <m/>
    <m/>
    <m/>
    <m/>
    <m/>
    <m/>
    <m/>
    <m/>
    <m/>
    <m/>
    <m/>
    <m/>
    <m/>
    <m/>
    <m/>
    <m/>
    <m/>
    <m/>
    <m/>
    <m/>
    <m/>
    <m/>
    <m/>
    <m/>
    <m/>
  </r>
  <r>
    <s v="7.3."/>
    <x v="7"/>
    <x v="74"/>
    <s v="Министерство экономического развития Иркутской области, органы местного самоуправления"/>
    <x v="6"/>
    <s v="Охват аудитории "/>
    <x v="4"/>
    <n v="505"/>
    <n v="505"/>
    <n v="505"/>
    <s v="Да"/>
    <m/>
    <m/>
    <m/>
    <m/>
    <m/>
    <m/>
    <m/>
    <m/>
    <m/>
    <m/>
    <m/>
    <m/>
    <m/>
    <m/>
    <m/>
    <m/>
    <m/>
    <m/>
    <m/>
    <m/>
    <m/>
    <m/>
    <m/>
    <m/>
    <m/>
    <m/>
    <m/>
    <m/>
    <m/>
    <m/>
    <m/>
    <m/>
    <m/>
    <m/>
    <m/>
    <m/>
    <m/>
    <m/>
    <m/>
    <m/>
    <m/>
    <m/>
    <m/>
    <m/>
    <m/>
    <m/>
    <m/>
    <m/>
    <m/>
    <m/>
    <m/>
    <m/>
    <m/>
    <m/>
    <m/>
    <m/>
    <m/>
    <m/>
    <m/>
    <m/>
    <m/>
    <m/>
    <m/>
    <m/>
    <m/>
    <m/>
    <m/>
    <m/>
    <m/>
    <m/>
    <m/>
    <m/>
    <m/>
    <n v="505"/>
    <n v="505"/>
    <n v="505"/>
    <m/>
    <m/>
    <m/>
    <m/>
    <m/>
    <m/>
    <m/>
    <m/>
    <m/>
    <m/>
    <m/>
    <m/>
    <m/>
    <m/>
    <m/>
    <m/>
    <m/>
    <m/>
    <m/>
    <m/>
    <m/>
    <m/>
    <m/>
    <m/>
    <m/>
    <m/>
    <m/>
    <m/>
    <m/>
    <m/>
    <m/>
    <m/>
    <m/>
    <m/>
    <m/>
    <m/>
    <m/>
    <m/>
    <m/>
    <m/>
    <m/>
    <m/>
    <m/>
    <m/>
    <m/>
    <m/>
    <m/>
    <m/>
    <m/>
    <m/>
    <m/>
    <m/>
    <m/>
    <m/>
    <m/>
    <m/>
    <m/>
    <m/>
    <m/>
    <m/>
    <m/>
    <m/>
    <m/>
    <m/>
    <m/>
    <m/>
    <m/>
    <m/>
    <m/>
    <m/>
    <m/>
    <m/>
    <m/>
    <m/>
    <m/>
    <m/>
    <m/>
    <m/>
    <m/>
    <m/>
    <m/>
    <m/>
    <m/>
    <m/>
    <m/>
    <m/>
    <m/>
    <m/>
    <m/>
    <m/>
    <m/>
    <m/>
    <m/>
    <m/>
    <m/>
    <m/>
    <m/>
    <m/>
    <m/>
    <m/>
    <m/>
    <m/>
    <m/>
    <m/>
    <m/>
    <m/>
    <m/>
    <m/>
    <m/>
    <m/>
    <m/>
    <m/>
    <m/>
    <m/>
    <m/>
    <m/>
    <m/>
    <m/>
    <m/>
    <m/>
    <m/>
    <m/>
    <m/>
  </r>
  <r>
    <s v="7.3."/>
    <x v="7"/>
    <x v="74"/>
    <s v="Министерство экономического развития Иркутской области, органы местного самоуправления"/>
    <x v="2"/>
    <s v="Общее количество проведенных мероприятий "/>
    <x v="2"/>
    <n v="22"/>
    <n v="24"/>
    <n v="26"/>
    <s v="Да"/>
    <m/>
    <m/>
    <m/>
    <m/>
    <m/>
    <m/>
    <m/>
    <m/>
    <m/>
    <m/>
    <m/>
    <m/>
    <m/>
    <m/>
    <m/>
    <m/>
    <m/>
    <m/>
    <m/>
    <m/>
    <m/>
    <m/>
    <m/>
    <m/>
    <m/>
    <m/>
    <m/>
    <m/>
    <m/>
    <m/>
    <m/>
    <m/>
    <m/>
    <m/>
    <m/>
    <m/>
    <m/>
    <m/>
    <m/>
    <m/>
    <m/>
    <m/>
    <m/>
    <m/>
    <m/>
    <m/>
    <m/>
    <m/>
    <m/>
    <m/>
    <m/>
    <m/>
    <m/>
    <m/>
    <m/>
    <m/>
    <m/>
    <m/>
    <m/>
    <m/>
    <m/>
    <m/>
    <m/>
    <m/>
    <m/>
    <m/>
    <m/>
    <m/>
    <m/>
    <m/>
    <m/>
    <m/>
    <m/>
    <n v="5"/>
    <n v="5"/>
    <n v="5"/>
    <m/>
    <m/>
    <m/>
    <m/>
    <m/>
    <m/>
    <m/>
    <m/>
    <m/>
    <m/>
    <m/>
    <m/>
    <m/>
    <m/>
    <m/>
    <m/>
    <m/>
    <m/>
    <m/>
    <m/>
    <m/>
    <m/>
    <m/>
    <m/>
    <m/>
    <m/>
    <m/>
    <n v="10"/>
    <n v="12"/>
    <n v="14"/>
    <m/>
    <m/>
    <m/>
    <m/>
    <m/>
    <m/>
    <m/>
    <m/>
    <m/>
    <m/>
    <m/>
    <m/>
    <m/>
    <m/>
    <m/>
    <m/>
    <m/>
    <m/>
    <m/>
    <m/>
    <m/>
    <m/>
    <m/>
    <m/>
    <m/>
    <m/>
    <m/>
    <n v="2"/>
    <n v="2"/>
    <n v="2"/>
    <m/>
    <m/>
    <m/>
    <m/>
    <m/>
    <m/>
    <m/>
    <m/>
    <m/>
    <m/>
    <m/>
    <m/>
    <m/>
    <m/>
    <m/>
    <m/>
    <m/>
    <m/>
    <m/>
    <m/>
    <m/>
    <m/>
    <m/>
    <m/>
    <m/>
    <m/>
    <m/>
    <m/>
    <m/>
    <m/>
    <n v="5"/>
    <n v="5"/>
    <n v="5"/>
    <m/>
    <m/>
    <m/>
    <m/>
    <m/>
    <m/>
    <m/>
    <m/>
    <m/>
    <m/>
    <m/>
    <m/>
    <m/>
    <m/>
    <m/>
    <m/>
    <m/>
    <m/>
    <m/>
    <m/>
    <m/>
    <m/>
    <m/>
    <m/>
    <m/>
    <m/>
    <m/>
    <m/>
    <m/>
    <m/>
  </r>
  <r>
    <s v="7.3."/>
    <x v="7"/>
    <x v="74"/>
    <s v="Министерство экономического развития Иркутской области, органы местного самоуправления"/>
    <x v="2"/>
    <s v="Охват аудитории "/>
    <x v="4"/>
    <n v="1205"/>
    <n v="1305"/>
    <n v="1305"/>
    <s v="Да"/>
    <m/>
    <m/>
    <m/>
    <m/>
    <m/>
    <m/>
    <m/>
    <m/>
    <m/>
    <m/>
    <m/>
    <m/>
    <m/>
    <m/>
    <m/>
    <m/>
    <m/>
    <m/>
    <m/>
    <m/>
    <m/>
    <m/>
    <m/>
    <m/>
    <m/>
    <m/>
    <m/>
    <m/>
    <m/>
    <m/>
    <m/>
    <m/>
    <m/>
    <m/>
    <m/>
    <m/>
    <m/>
    <m/>
    <m/>
    <m/>
    <m/>
    <m/>
    <m/>
    <m/>
    <m/>
    <m/>
    <m/>
    <m/>
    <m/>
    <m/>
    <m/>
    <m/>
    <m/>
    <m/>
    <m/>
    <m/>
    <m/>
    <m/>
    <m/>
    <m/>
    <m/>
    <m/>
    <m/>
    <m/>
    <m/>
    <m/>
    <m/>
    <m/>
    <m/>
    <m/>
    <m/>
    <m/>
    <m/>
    <n v="505"/>
    <n v="505"/>
    <n v="505"/>
    <m/>
    <m/>
    <m/>
    <m/>
    <m/>
    <m/>
    <m/>
    <m/>
    <m/>
    <m/>
    <m/>
    <m/>
    <m/>
    <m/>
    <m/>
    <m/>
    <m/>
    <m/>
    <m/>
    <m/>
    <m/>
    <m/>
    <m/>
    <m/>
    <m/>
    <m/>
    <m/>
    <n v="500"/>
    <n v="550"/>
    <n v="600"/>
    <m/>
    <m/>
    <m/>
    <m/>
    <m/>
    <m/>
    <m/>
    <m/>
    <m/>
    <m/>
    <m/>
    <m/>
    <m/>
    <m/>
    <m/>
    <m/>
    <m/>
    <m/>
    <m/>
    <m/>
    <m/>
    <m/>
    <m/>
    <m/>
    <m/>
    <m/>
    <m/>
    <n v="50"/>
    <n v="50"/>
    <n v="50"/>
    <m/>
    <m/>
    <m/>
    <m/>
    <m/>
    <m/>
    <m/>
    <m/>
    <m/>
    <m/>
    <m/>
    <m/>
    <m/>
    <m/>
    <m/>
    <m/>
    <m/>
    <m/>
    <m/>
    <m/>
    <m/>
    <m/>
    <m/>
    <m/>
    <m/>
    <m/>
    <m/>
    <m/>
    <m/>
    <m/>
    <n v="150"/>
    <n v="200"/>
    <n v="150"/>
    <m/>
    <m/>
    <m/>
    <m/>
    <m/>
    <m/>
    <m/>
    <m/>
    <m/>
    <m/>
    <m/>
    <m/>
    <m/>
    <m/>
    <m/>
    <m/>
    <m/>
    <m/>
    <m/>
    <m/>
    <m/>
    <m/>
    <m/>
    <m/>
    <m/>
    <m/>
    <m/>
    <m/>
    <m/>
    <m/>
  </r>
  <r>
    <s v="7.3."/>
    <x v="7"/>
    <x v="74"/>
    <s v="Министерство экономического развития Иркутской области, органы местного самоуправления"/>
    <x v="7"/>
    <s v="Общее количество проведенных мероприятий "/>
    <x v="2"/>
    <n v="5"/>
    <n v="5"/>
    <n v="5"/>
    <s v="Да"/>
    <m/>
    <m/>
    <m/>
    <m/>
    <m/>
    <m/>
    <m/>
    <m/>
    <m/>
    <m/>
    <m/>
    <m/>
    <m/>
    <m/>
    <m/>
    <m/>
    <m/>
    <m/>
    <m/>
    <m/>
    <m/>
    <m/>
    <m/>
    <m/>
    <m/>
    <m/>
    <m/>
    <m/>
    <m/>
    <m/>
    <m/>
    <m/>
    <m/>
    <m/>
    <m/>
    <m/>
    <m/>
    <m/>
    <m/>
    <m/>
    <m/>
    <m/>
    <m/>
    <m/>
    <m/>
    <m/>
    <m/>
    <m/>
    <m/>
    <m/>
    <m/>
    <m/>
    <m/>
    <m/>
    <m/>
    <m/>
    <m/>
    <m/>
    <m/>
    <m/>
    <m/>
    <m/>
    <m/>
    <m/>
    <m/>
    <m/>
    <m/>
    <m/>
    <m/>
    <m/>
    <m/>
    <m/>
    <m/>
    <n v="5"/>
    <n v="5"/>
    <n v="5"/>
    <m/>
    <m/>
    <m/>
    <m/>
    <m/>
    <m/>
    <m/>
    <m/>
    <m/>
    <m/>
    <m/>
    <m/>
    <m/>
    <m/>
    <m/>
    <m/>
    <m/>
    <m/>
    <m/>
    <m/>
    <m/>
    <m/>
    <m/>
    <m/>
    <m/>
    <m/>
    <m/>
    <m/>
    <m/>
    <m/>
    <m/>
    <m/>
    <m/>
    <m/>
    <m/>
    <m/>
    <m/>
    <m/>
    <m/>
    <m/>
    <m/>
    <m/>
    <m/>
    <m/>
    <m/>
    <m/>
    <m/>
    <m/>
    <m/>
    <m/>
    <m/>
    <m/>
    <m/>
    <m/>
    <m/>
    <m/>
    <m/>
    <m/>
    <m/>
    <m/>
    <m/>
    <m/>
    <m/>
    <m/>
    <m/>
    <m/>
    <m/>
    <m/>
    <m/>
    <m/>
    <m/>
    <m/>
    <m/>
    <m/>
    <m/>
    <m/>
    <m/>
    <m/>
    <m/>
    <m/>
    <m/>
    <m/>
    <m/>
    <m/>
    <m/>
    <m/>
    <m/>
    <m/>
    <m/>
    <m/>
    <m/>
    <m/>
    <m/>
    <m/>
    <m/>
    <m/>
    <m/>
    <m/>
    <m/>
    <m/>
    <m/>
    <m/>
    <m/>
    <m/>
    <m/>
    <m/>
    <m/>
    <m/>
    <m/>
    <m/>
    <m/>
    <m/>
    <m/>
    <m/>
    <m/>
    <m/>
    <m/>
    <m/>
    <m/>
    <m/>
    <m/>
    <m/>
    <m/>
  </r>
  <r>
    <s v="7.3."/>
    <x v="7"/>
    <x v="74"/>
    <s v="Министерство экономического развития Иркутской области, органы местного самоуправления"/>
    <x v="7"/>
    <s v="Охват аудитории "/>
    <x v="4"/>
    <n v="505"/>
    <n v="505"/>
    <n v="505"/>
    <s v="Да"/>
    <m/>
    <m/>
    <m/>
    <m/>
    <m/>
    <m/>
    <m/>
    <m/>
    <m/>
    <m/>
    <m/>
    <m/>
    <m/>
    <m/>
    <m/>
    <m/>
    <m/>
    <m/>
    <m/>
    <m/>
    <m/>
    <m/>
    <m/>
    <m/>
    <m/>
    <m/>
    <m/>
    <m/>
    <m/>
    <m/>
    <m/>
    <m/>
    <m/>
    <m/>
    <m/>
    <m/>
    <m/>
    <m/>
    <m/>
    <m/>
    <m/>
    <m/>
    <m/>
    <m/>
    <m/>
    <m/>
    <m/>
    <m/>
    <m/>
    <m/>
    <m/>
    <m/>
    <m/>
    <m/>
    <m/>
    <m/>
    <m/>
    <m/>
    <m/>
    <m/>
    <m/>
    <m/>
    <m/>
    <m/>
    <m/>
    <m/>
    <m/>
    <m/>
    <m/>
    <m/>
    <m/>
    <m/>
    <m/>
    <n v="505"/>
    <n v="505"/>
    <n v="505"/>
    <m/>
    <m/>
    <m/>
    <m/>
    <m/>
    <m/>
    <m/>
    <m/>
    <m/>
    <m/>
    <m/>
    <m/>
    <m/>
    <m/>
    <m/>
    <m/>
    <m/>
    <m/>
    <m/>
    <m/>
    <m/>
    <m/>
    <m/>
    <m/>
    <m/>
    <m/>
    <m/>
    <m/>
    <m/>
    <m/>
    <m/>
    <m/>
    <m/>
    <m/>
    <m/>
    <m/>
    <m/>
    <m/>
    <m/>
    <m/>
    <m/>
    <m/>
    <m/>
    <m/>
    <m/>
    <m/>
    <m/>
    <m/>
    <m/>
    <m/>
    <m/>
    <m/>
    <m/>
    <m/>
    <m/>
    <m/>
    <m/>
    <m/>
    <m/>
    <m/>
    <m/>
    <m/>
    <m/>
    <m/>
    <m/>
    <m/>
    <m/>
    <m/>
    <m/>
    <m/>
    <m/>
    <m/>
    <m/>
    <m/>
    <m/>
    <m/>
    <m/>
    <m/>
    <m/>
    <m/>
    <m/>
    <m/>
    <m/>
    <m/>
    <m/>
    <m/>
    <m/>
    <m/>
    <m/>
    <m/>
    <m/>
    <m/>
    <m/>
    <m/>
    <m/>
    <m/>
    <m/>
    <m/>
    <m/>
    <m/>
    <m/>
    <m/>
    <m/>
    <m/>
    <m/>
    <m/>
    <m/>
    <m/>
    <m/>
    <m/>
    <m/>
    <m/>
    <m/>
    <m/>
    <m/>
    <m/>
    <m/>
    <m/>
    <m/>
    <m/>
    <m/>
    <m/>
    <m/>
  </r>
  <r>
    <s v="7.5."/>
    <x v="7"/>
    <x v="75"/>
    <s v="Министерство финансов Иркутской области"/>
    <x v="2"/>
    <s v="Количество региональных практик, оформленных и направленных для включения в каталог"/>
    <x v="2"/>
    <n v="2"/>
    <n v="2"/>
    <n v="2"/>
    <s v="Да"/>
    <n v="2"/>
    <n v="2"/>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m/>
    <x v="0"/>
    <x v="76"/>
    <m/>
    <x v="1"/>
    <m/>
    <x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r>
    <s v="8.1."/>
    <x v="8"/>
    <x v="77"/>
    <s v="Министерство финансов Иркутской области, участники и соисполнители Программы"/>
    <x v="2"/>
    <s v="Количество проведенных опросов"/>
    <x v="2"/>
    <n v="8"/>
    <n v="9"/>
    <n v="11"/>
    <s v="Да"/>
    <n v="3"/>
    <n v="3"/>
    <n v="3"/>
    <m/>
    <m/>
    <m/>
    <m/>
    <m/>
    <m/>
    <m/>
    <m/>
    <m/>
    <m/>
    <m/>
    <m/>
    <m/>
    <m/>
    <m/>
    <m/>
    <m/>
    <m/>
    <m/>
    <m/>
    <m/>
    <m/>
    <m/>
    <m/>
    <m/>
    <m/>
    <m/>
    <m/>
    <m/>
    <m/>
    <m/>
    <m/>
    <m/>
    <m/>
    <m/>
    <m/>
    <m/>
    <m/>
    <m/>
    <m/>
    <m/>
    <m/>
    <m/>
    <m/>
    <m/>
    <m/>
    <m/>
    <m/>
    <m/>
    <m/>
    <m/>
    <m/>
    <m/>
    <m/>
    <m/>
    <m/>
    <m/>
    <m/>
    <m/>
    <m/>
    <m/>
    <m/>
    <m/>
    <m/>
    <m/>
    <m/>
    <m/>
    <m/>
    <m/>
    <m/>
    <n v="1"/>
    <n v="1"/>
    <n v="1"/>
    <m/>
    <m/>
    <m/>
    <m/>
    <m/>
    <m/>
    <m/>
    <m/>
    <m/>
    <m/>
    <m/>
    <m/>
    <m/>
    <m/>
    <m/>
    <m/>
    <m/>
    <m/>
    <m/>
    <m/>
    <m/>
    <m/>
    <m/>
    <m/>
    <m/>
    <m/>
    <m/>
    <m/>
    <m/>
    <m/>
    <m/>
    <m/>
    <m/>
    <m/>
    <m/>
    <m/>
    <m/>
    <m/>
    <m/>
    <m/>
    <m/>
    <m/>
    <m/>
    <m/>
    <m/>
    <m/>
    <m/>
    <m/>
    <m/>
    <m/>
    <m/>
    <m/>
    <m/>
    <m/>
    <m/>
    <m/>
    <m/>
    <m/>
    <m/>
    <m/>
    <m/>
    <m/>
    <m/>
    <m/>
    <m/>
    <m/>
    <m/>
    <m/>
    <m/>
    <n v="2"/>
    <n v="3"/>
    <n v="5"/>
    <m/>
    <m/>
    <m/>
    <n v="2"/>
    <n v="2"/>
    <n v="2"/>
    <m/>
    <m/>
    <m/>
    <m/>
    <m/>
    <m/>
    <m/>
    <m/>
    <m/>
    <m/>
    <m/>
    <m/>
    <m/>
    <m/>
    <m/>
    <m/>
    <m/>
    <m/>
    <m/>
    <m/>
    <m/>
    <m/>
    <m/>
    <m/>
    <m/>
    <m/>
    <m/>
    <m/>
    <m/>
    <m/>
    <m/>
    <m/>
    <m/>
    <m/>
    <m/>
    <m/>
    <m/>
    <m/>
    <m/>
    <m/>
    <m/>
    <m/>
    <m/>
    <m/>
    <m/>
  </r>
  <r>
    <s v="8.1."/>
    <x v="8"/>
    <x v="77"/>
    <s v="Министерство финансов Иркутской области, участники и соисполнители Программы"/>
    <x v="2"/>
    <s v="Количество участвующих граждан"/>
    <x v="4"/>
    <n v="8500"/>
    <n v="10000"/>
    <n v="13260"/>
    <s v="Да"/>
    <n v="2000"/>
    <n v="2000"/>
    <n v="2000"/>
    <m/>
    <m/>
    <m/>
    <m/>
    <m/>
    <m/>
    <m/>
    <m/>
    <m/>
    <m/>
    <m/>
    <m/>
    <m/>
    <m/>
    <m/>
    <m/>
    <m/>
    <m/>
    <m/>
    <m/>
    <m/>
    <m/>
    <m/>
    <m/>
    <m/>
    <m/>
    <m/>
    <m/>
    <m/>
    <m/>
    <m/>
    <m/>
    <m/>
    <m/>
    <m/>
    <m/>
    <m/>
    <m/>
    <m/>
    <m/>
    <m/>
    <m/>
    <m/>
    <m/>
    <m/>
    <m/>
    <m/>
    <m/>
    <m/>
    <m/>
    <m/>
    <m/>
    <m/>
    <m/>
    <m/>
    <m/>
    <m/>
    <m/>
    <m/>
    <m/>
    <m/>
    <m/>
    <m/>
    <m/>
    <m/>
    <m/>
    <m/>
    <m/>
    <m/>
    <m/>
    <n v="4000"/>
    <n v="4500"/>
    <n v="4760"/>
    <m/>
    <m/>
    <m/>
    <n v="100"/>
    <n v="150"/>
    <n v="200"/>
    <m/>
    <m/>
    <m/>
    <m/>
    <m/>
    <m/>
    <m/>
    <m/>
    <m/>
    <m/>
    <m/>
    <m/>
    <m/>
    <m/>
    <m/>
    <m/>
    <m/>
    <m/>
    <m/>
    <m/>
    <m/>
    <n v="440"/>
    <n v="484"/>
    <n v="532"/>
    <m/>
    <m/>
    <m/>
    <m/>
    <m/>
    <m/>
    <m/>
    <m/>
    <m/>
    <m/>
    <m/>
    <m/>
    <m/>
    <m/>
    <m/>
    <m/>
    <m/>
    <m/>
    <m/>
    <m/>
    <m/>
    <m/>
    <m/>
    <m/>
    <m/>
    <m/>
    <m/>
    <m/>
    <m/>
    <m/>
    <m/>
    <m/>
    <m/>
    <m/>
    <m/>
    <m/>
    <m/>
    <m/>
    <m/>
    <n v="1000"/>
    <n v="2000"/>
    <n v="5000"/>
    <m/>
    <m/>
    <m/>
    <n v="1500"/>
    <n v="1500"/>
    <n v="1500"/>
    <m/>
    <m/>
    <m/>
    <m/>
    <m/>
    <m/>
    <m/>
    <m/>
    <m/>
    <m/>
    <m/>
    <m/>
    <m/>
    <m/>
    <m/>
    <m/>
    <m/>
    <m/>
    <m/>
    <m/>
    <m/>
    <m/>
    <m/>
    <m/>
    <m/>
    <m/>
    <m/>
    <m/>
    <m/>
    <m/>
    <m/>
    <m/>
    <m/>
    <m/>
    <m/>
    <m/>
    <m/>
    <m/>
    <m/>
    <m/>
    <m/>
    <m/>
    <m/>
    <m/>
    <m/>
  </r>
  <r>
    <s v="8.2."/>
    <x v="8"/>
    <x v="78"/>
    <s v="Министерство финансов Иркутской области, участники и соисполнители Программы"/>
    <x v="2"/>
    <s v="Прирост доли принявших участие во Всероссийском онлайн-зачете по финансовой грамотности жителей Иркутской области от численности населения Иркутской области (%)"/>
    <x v="5"/>
    <n v="5"/>
    <n v="5"/>
    <n v="5"/>
    <s v="Да"/>
    <n v="5"/>
    <n v="5"/>
    <n v="5"/>
    <m/>
    <m/>
    <m/>
    <n v="5"/>
    <n v="5"/>
    <n v="5"/>
    <n v="5"/>
    <n v="5"/>
    <n v="5"/>
    <n v="5"/>
    <n v="5"/>
    <n v="5"/>
    <m/>
    <m/>
    <m/>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1" cacheId="0" applyNumberFormats="0" applyBorderFormats="0" applyFontFormats="0" applyPatternFormats="0" applyAlignmentFormats="0" applyWidthHeightFormats="1" dataCaption="Значения" updatedVersion="6" minRefreshableVersion="3" useAutoFormatting="1" itemPrintTitles="1" createdVersion="6" indent="0" outline="1" outlineData="1" multipleFieldFilters="0">
  <location ref="A3:D226" firstHeaderRow="0" firstDataRow="1" firstDataCol="1"/>
  <pivotFields count="210">
    <pivotField showAll="0"/>
    <pivotField axis="axisRow" showAll="0" defaultSubtotal="0">
      <items count="9">
        <item x="2"/>
        <item x="1"/>
        <item x="0"/>
        <item x="3"/>
        <item x="4"/>
        <item x="5"/>
        <item x="6"/>
        <item x="7"/>
        <item x="8"/>
      </items>
    </pivotField>
    <pivotField axis="axisRow" showAll="0">
      <items count="80">
        <item h="1" x="0"/>
        <item x="78"/>
        <item x="35"/>
        <item x="75"/>
        <item x="1"/>
        <item x="45"/>
        <item x="68"/>
        <item x="71"/>
        <item x="76"/>
        <item x="43"/>
        <item x="10"/>
        <item x="60"/>
        <item x="3"/>
        <item x="4"/>
        <item x="63"/>
        <item x="46"/>
        <item x="47"/>
        <item x="77"/>
        <item x="56"/>
        <item x="31"/>
        <item x="30"/>
        <item x="51"/>
        <item x="39"/>
        <item x="42"/>
        <item x="19"/>
        <item x="48"/>
        <item x="55"/>
        <item x="54"/>
        <item x="61"/>
        <item x="53"/>
        <item x="52"/>
        <item x="32"/>
        <item x="49"/>
        <item x="13"/>
        <item x="2"/>
        <item x="16"/>
        <item x="62"/>
        <item x="27"/>
        <item h="1" x="36"/>
        <item h="1" x="57"/>
        <item h="1" x="58"/>
        <item h="1" x="59"/>
        <item h="1" x="64"/>
        <item h="1" x="70"/>
        <item h="1" x="73"/>
        <item h="1" x="5"/>
        <item h="1" x="6"/>
        <item h="1" x="7"/>
        <item h="1" x="8"/>
        <item h="1" x="9"/>
        <item h="1" x="11"/>
        <item h="1" x="12"/>
        <item h="1" x="14"/>
        <item h="1" x="15"/>
        <item h="1" x="17"/>
        <item h="1" x="18"/>
        <item h="1" x="20"/>
        <item h="1" x="21"/>
        <item h="1" x="23"/>
        <item h="1" x="28"/>
        <item h="1" x="29"/>
        <item h="1" x="33"/>
        <item h="1" x="34"/>
        <item h="1" x="37"/>
        <item h="1" x="38"/>
        <item h="1" x="40"/>
        <item h="1" x="41"/>
        <item h="1" x="44"/>
        <item h="1" x="65"/>
        <item h="1" x="67"/>
        <item h="1" x="69"/>
        <item h="1" x="74"/>
        <item h="1" x="50"/>
        <item h="1" x="66"/>
        <item h="1" x="72"/>
        <item h="1" x="22"/>
        <item h="1" x="24"/>
        <item h="1" x="25"/>
        <item h="1" x="26"/>
        <item t="default"/>
      </items>
    </pivotField>
    <pivotField showAll="0"/>
    <pivotField axis="axisRow" showAll="0">
      <items count="14">
        <item x="0"/>
        <item x="10"/>
        <item x="2"/>
        <item x="11"/>
        <item x="8"/>
        <item x="3"/>
        <item x="9"/>
        <item x="7"/>
        <item x="6"/>
        <item x="5"/>
        <item x="12"/>
        <item x="4"/>
        <item x="1"/>
        <item t="default"/>
      </items>
    </pivotField>
    <pivotField showAll="0" defaultSubtotal="0"/>
    <pivotField axis="axisRow" showAll="0">
      <items count="7">
        <item x="0"/>
        <item x="5"/>
        <item x="2"/>
        <item x="4"/>
        <item x="1"/>
        <item x="3"/>
        <item t="default"/>
      </items>
    </pivotField>
    <pivotField dataField="1" showAll="0"/>
    <pivotField dataField="1" showAll="0"/>
    <pivotField dataField="1"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1"/>
    <field x="2"/>
    <field x="4"/>
    <field x="6"/>
  </rowFields>
  <rowItems count="223">
    <i>
      <x/>
    </i>
    <i r="1">
      <x v="10"/>
    </i>
    <i r="2">
      <x v="2"/>
    </i>
    <i r="3">
      <x v="2"/>
    </i>
    <i r="1">
      <x v="24"/>
    </i>
    <i r="2">
      <x v="2"/>
    </i>
    <i r="3">
      <x v="2"/>
    </i>
    <i r="1">
      <x v="33"/>
    </i>
    <i r="2">
      <x v="2"/>
    </i>
    <i r="3">
      <x v="2"/>
    </i>
    <i r="3">
      <x v="3"/>
    </i>
    <i r="2">
      <x v="5"/>
    </i>
    <i r="3">
      <x v="2"/>
    </i>
    <i r="3">
      <x v="3"/>
    </i>
    <i r="2">
      <x v="8"/>
    </i>
    <i r="3">
      <x v="2"/>
    </i>
    <i r="3">
      <x v="3"/>
    </i>
    <i r="2">
      <x v="9"/>
    </i>
    <i r="3">
      <x v="2"/>
    </i>
    <i r="3">
      <x v="3"/>
    </i>
    <i r="2">
      <x v="11"/>
    </i>
    <i r="3">
      <x v="2"/>
    </i>
    <i r="3">
      <x v="3"/>
    </i>
    <i r="1">
      <x v="35"/>
    </i>
    <i r="2">
      <x v="2"/>
    </i>
    <i r="3">
      <x v="2"/>
    </i>
    <i>
      <x v="1"/>
    </i>
    <i r="1">
      <x v="12"/>
    </i>
    <i r="2">
      <x v="12"/>
    </i>
    <i r="3">
      <x v="2"/>
    </i>
    <i r="1">
      <x v="13"/>
    </i>
    <i r="2">
      <x v="12"/>
    </i>
    <i r="3">
      <x v="2"/>
    </i>
    <i r="1">
      <x v="34"/>
    </i>
    <i r="2">
      <x v="12"/>
    </i>
    <i r="3">
      <x v="2"/>
    </i>
    <i>
      <x v="2"/>
    </i>
    <i r="1">
      <x v="4"/>
    </i>
    <i r="2">
      <x v="12"/>
    </i>
    <i r="3">
      <x v="4"/>
    </i>
    <i r="1">
      <x v="5"/>
    </i>
    <i r="2">
      <x v="12"/>
    </i>
    <i r="3">
      <x v="4"/>
    </i>
    <i r="1">
      <x v="6"/>
    </i>
    <i r="2">
      <x v="12"/>
    </i>
    <i r="3">
      <x v="4"/>
    </i>
    <i r="1">
      <x v="7"/>
    </i>
    <i r="2">
      <x v="12"/>
    </i>
    <i r="3">
      <x v="4"/>
    </i>
    <i r="1">
      <x v="8"/>
    </i>
    <i r="2">
      <x v="12"/>
    </i>
    <i r="3">
      <x v="4"/>
    </i>
    <i>
      <x v="3"/>
    </i>
    <i r="1">
      <x v="19"/>
    </i>
    <i r="2">
      <x v="2"/>
    </i>
    <i r="3">
      <x v="3"/>
    </i>
    <i r="1">
      <x v="20"/>
    </i>
    <i r="2">
      <x v="2"/>
    </i>
    <i r="3">
      <x v="3"/>
    </i>
    <i r="1">
      <x v="31"/>
    </i>
    <i r="2">
      <x v="2"/>
    </i>
    <i r="3">
      <x v="2"/>
    </i>
    <i r="3">
      <x v="3"/>
    </i>
    <i r="1">
      <x v="37"/>
    </i>
    <i r="2">
      <x v="2"/>
    </i>
    <i r="3">
      <x v="2"/>
    </i>
    <i>
      <x v="4"/>
    </i>
    <i r="1">
      <x v="2"/>
    </i>
    <i r="2">
      <x v="12"/>
    </i>
    <i r="3">
      <x v="1"/>
    </i>
    <i r="1">
      <x v="9"/>
    </i>
    <i r="2">
      <x v="8"/>
    </i>
    <i r="3">
      <x v="2"/>
    </i>
    <i r="3">
      <x v="3"/>
    </i>
    <i r="1">
      <x v="22"/>
    </i>
    <i r="2">
      <x v="9"/>
    </i>
    <i r="3">
      <x v="1"/>
    </i>
    <i r="2">
      <x v="11"/>
    </i>
    <i r="3">
      <x v="1"/>
    </i>
    <i r="1">
      <x v="23"/>
    </i>
    <i r="2">
      <x v="11"/>
    </i>
    <i r="3">
      <x v="2"/>
    </i>
    <i r="3">
      <x v="3"/>
    </i>
    <i>
      <x v="5"/>
    </i>
    <i r="1">
      <x v="11"/>
    </i>
    <i r="2">
      <x v="2"/>
    </i>
    <i r="3">
      <x v="2"/>
    </i>
    <i r="3">
      <x v="3"/>
    </i>
    <i r="1">
      <x v="14"/>
    </i>
    <i r="2">
      <x v="2"/>
    </i>
    <i r="3">
      <x v="2"/>
    </i>
    <i r="3">
      <x v="3"/>
    </i>
    <i r="2">
      <x v="4"/>
    </i>
    <i r="3">
      <x v="2"/>
    </i>
    <i r="3">
      <x v="3"/>
    </i>
    <i r="2">
      <x v="5"/>
    </i>
    <i r="3">
      <x v="2"/>
    </i>
    <i r="3">
      <x v="3"/>
    </i>
    <i r="2">
      <x v="7"/>
    </i>
    <i r="3">
      <x v="2"/>
    </i>
    <i r="3">
      <x v="3"/>
    </i>
    <i r="2">
      <x v="8"/>
    </i>
    <i r="3">
      <x v="2"/>
    </i>
    <i r="3">
      <x v="3"/>
    </i>
    <i r="2">
      <x v="9"/>
    </i>
    <i r="3">
      <x v="2"/>
    </i>
    <i r="3">
      <x v="3"/>
    </i>
    <i r="2">
      <x v="11"/>
    </i>
    <i r="3">
      <x v="2"/>
    </i>
    <i r="3">
      <x v="3"/>
    </i>
    <i r="1">
      <x v="15"/>
    </i>
    <i r="2">
      <x v="2"/>
    </i>
    <i r="3">
      <x v="2"/>
    </i>
    <i r="3">
      <x v="3"/>
    </i>
    <i r="2">
      <x v="5"/>
    </i>
    <i r="3">
      <x v="2"/>
    </i>
    <i r="3">
      <x v="3"/>
    </i>
    <i r="2">
      <x v="7"/>
    </i>
    <i r="3">
      <x v="2"/>
    </i>
    <i r="3">
      <x v="3"/>
    </i>
    <i r="2">
      <x v="8"/>
    </i>
    <i r="3">
      <x v="2"/>
    </i>
    <i r="3">
      <x v="3"/>
    </i>
    <i r="2">
      <x v="9"/>
    </i>
    <i r="3">
      <x v="2"/>
    </i>
    <i r="3">
      <x v="3"/>
    </i>
    <i r="2">
      <x v="11"/>
    </i>
    <i r="3">
      <x v="2"/>
    </i>
    <i r="3">
      <x v="3"/>
    </i>
    <i r="1">
      <x v="16"/>
    </i>
    <i r="2">
      <x v="7"/>
    </i>
    <i r="3">
      <x v="2"/>
    </i>
    <i r="3">
      <x v="3"/>
    </i>
    <i r="1">
      <x v="18"/>
    </i>
    <i r="2">
      <x v="2"/>
    </i>
    <i r="3">
      <x v="2"/>
    </i>
    <i r="3">
      <x v="3"/>
    </i>
    <i r="2">
      <x v="5"/>
    </i>
    <i r="3">
      <x v="2"/>
    </i>
    <i r="3">
      <x v="3"/>
    </i>
    <i r="2">
      <x v="7"/>
    </i>
    <i r="3">
      <x v="2"/>
    </i>
    <i r="3">
      <x v="3"/>
    </i>
    <i r="2">
      <x v="11"/>
    </i>
    <i r="3">
      <x v="2"/>
    </i>
    <i r="3">
      <x v="3"/>
    </i>
    <i r="1">
      <x v="21"/>
    </i>
    <i r="2">
      <x v="7"/>
    </i>
    <i r="3">
      <x v="1"/>
    </i>
    <i r="1">
      <x v="25"/>
    </i>
    <i r="2">
      <x v="7"/>
    </i>
    <i r="3">
      <x v="2"/>
    </i>
    <i r="3">
      <x v="3"/>
    </i>
    <i r="1">
      <x v="26"/>
    </i>
    <i r="2">
      <x v="6"/>
    </i>
    <i r="3">
      <x v="2"/>
    </i>
    <i r="3">
      <x v="3"/>
    </i>
    <i r="1">
      <x v="27"/>
    </i>
    <i r="2">
      <x v="1"/>
    </i>
    <i r="3">
      <x v="2"/>
    </i>
    <i r="3">
      <x v="3"/>
    </i>
    <i r="1">
      <x v="28"/>
    </i>
    <i r="2">
      <x v="1"/>
    </i>
    <i r="3">
      <x v="2"/>
    </i>
    <i r="3">
      <x v="3"/>
    </i>
    <i r="2">
      <x v="2"/>
    </i>
    <i r="3">
      <x v="2"/>
    </i>
    <i r="3">
      <x v="3"/>
    </i>
    <i r="2">
      <x v="3"/>
    </i>
    <i r="3">
      <x v="2"/>
    </i>
    <i r="3">
      <x v="3"/>
    </i>
    <i r="2">
      <x v="4"/>
    </i>
    <i r="3">
      <x v="2"/>
    </i>
    <i r="3">
      <x v="3"/>
    </i>
    <i r="2">
      <x v="5"/>
    </i>
    <i r="3">
      <x v="2"/>
    </i>
    <i r="3">
      <x v="3"/>
    </i>
    <i r="2">
      <x v="6"/>
    </i>
    <i r="3">
      <x v="2"/>
    </i>
    <i r="3">
      <x v="3"/>
    </i>
    <i r="2">
      <x v="7"/>
    </i>
    <i r="3">
      <x v="2"/>
    </i>
    <i r="3">
      <x v="3"/>
    </i>
    <i r="2">
      <x v="8"/>
    </i>
    <i r="3">
      <x v="2"/>
    </i>
    <i r="3">
      <x v="3"/>
    </i>
    <i r="2">
      <x v="9"/>
    </i>
    <i r="3">
      <x v="2"/>
    </i>
    <i r="3">
      <x v="3"/>
    </i>
    <i r="2">
      <x v="10"/>
    </i>
    <i r="3">
      <x v="2"/>
    </i>
    <i r="3">
      <x v="3"/>
    </i>
    <i r="2">
      <x v="11"/>
    </i>
    <i r="3">
      <x v="2"/>
    </i>
    <i r="3">
      <x v="3"/>
    </i>
    <i r="1">
      <x v="29"/>
    </i>
    <i r="2">
      <x v="2"/>
    </i>
    <i r="3">
      <x v="2"/>
    </i>
    <i r="3">
      <x v="3"/>
    </i>
    <i r="1">
      <x v="30"/>
    </i>
    <i r="2">
      <x v="2"/>
    </i>
    <i r="3">
      <x v="2"/>
    </i>
    <i r="3">
      <x v="3"/>
    </i>
    <i r="1">
      <x v="32"/>
    </i>
    <i r="2">
      <x v="7"/>
    </i>
    <i r="3">
      <x v="2"/>
    </i>
    <i r="1">
      <x v="36"/>
    </i>
    <i r="2">
      <x v="11"/>
    </i>
    <i r="3">
      <x v="2"/>
    </i>
    <i r="3">
      <x v="3"/>
    </i>
    <i>
      <x v="7"/>
    </i>
    <i r="1">
      <x v="3"/>
    </i>
    <i r="2">
      <x v="2"/>
    </i>
    <i r="3">
      <x v="2"/>
    </i>
    <i>
      <x v="8"/>
    </i>
    <i r="1">
      <x v="1"/>
    </i>
    <i r="2">
      <x v="2"/>
    </i>
    <i r="3">
      <x v="1"/>
    </i>
    <i r="1">
      <x v="17"/>
    </i>
    <i r="2">
      <x v="2"/>
    </i>
    <i r="3">
      <x v="2"/>
    </i>
    <i r="3">
      <x v="3"/>
    </i>
    <i t="grand">
      <x/>
    </i>
  </rowItems>
  <colFields count="1">
    <field x="-2"/>
  </colFields>
  <colItems count="3">
    <i>
      <x/>
    </i>
    <i i="1">
      <x v="1"/>
    </i>
    <i i="2">
      <x v="2"/>
    </i>
  </colItems>
  <dataFields count="3">
    <dataField name="Сумма по полю Значение результата 2025 год" fld="7" baseField="1" baseItem="2"/>
    <dataField name="Сумма по полю Значение результата 2026 год" fld="8" baseField="1" baseItem="2"/>
    <dataField name="Сумма по полю Значение результата 2027 год" fld="9" baseField="1" baseItem="2"/>
  </dataFields>
  <formats count="160">
    <format>
      <pivotArea field="2" type="button" dataOnly="0" labelOnly="1" outline="0" axis="axisRow" fieldPosition="1"/>
    </format>
    <format>
      <pivotArea dataOnly="0" labelOnly="1" fieldPosition="0">
        <references count="1">
          <reference field="2" count="24">
            <x v="1"/>
            <x v="2"/>
            <x v="3"/>
            <x v="4"/>
            <x v="5"/>
            <x v="6"/>
            <x v="7"/>
            <x v="8"/>
            <x v="9"/>
            <x v="10"/>
            <x v="11"/>
            <x v="12"/>
            <x v="13"/>
            <x v="14"/>
            <x v="15"/>
            <x v="16"/>
            <x v="17"/>
            <x v="18"/>
            <x v="19"/>
            <x v="20"/>
            <x v="21"/>
            <x v="22"/>
            <x v="23"/>
            <x v="24"/>
          </reference>
        </references>
      </pivotArea>
    </format>
    <format>
      <pivotArea dataOnly="0" labelOnly="1" fieldPosition="0">
        <references count="1">
          <reference field="2" count="13">
            <x v="25"/>
            <x v="26"/>
            <x v="27"/>
            <x v="28"/>
            <x v="29"/>
            <x v="30"/>
            <x v="31"/>
            <x v="32"/>
            <x v="33"/>
            <x v="34"/>
            <x v="35"/>
            <x v="36"/>
            <x v="37"/>
          </reference>
        </references>
      </pivotArea>
    </format>
    <format>
      <pivotArea dataOnly="0" labelOnly="1" grandRow="1" outline="0" fieldPosition="0"/>
    </format>
    <format>
      <pivotArea dataOnly="0" labelOnly="1" fieldPosition="0">
        <references count="2">
          <reference field="2" count="1" selected="0">
            <x v="1"/>
          </reference>
          <reference field="4" count="1">
            <x v="2"/>
          </reference>
        </references>
      </pivotArea>
    </format>
    <format>
      <pivotArea dataOnly="0" labelOnly="1" fieldPosition="0">
        <references count="2">
          <reference field="2" count="1" selected="0">
            <x v="2"/>
          </reference>
          <reference field="4" count="1">
            <x v="12"/>
          </reference>
        </references>
      </pivotArea>
    </format>
    <format>
      <pivotArea dataOnly="0" labelOnly="1" fieldPosition="0">
        <references count="2">
          <reference field="2" count="1" selected="0">
            <x v="3"/>
          </reference>
          <reference field="4" count="1">
            <x v="2"/>
          </reference>
        </references>
      </pivotArea>
    </format>
    <format>
      <pivotArea dataOnly="0" labelOnly="1" fieldPosition="0">
        <references count="2">
          <reference field="2" count="1" selected="0">
            <x v="4"/>
          </reference>
          <reference field="4" count="1">
            <x v="12"/>
          </reference>
        </references>
      </pivotArea>
    </format>
    <format>
      <pivotArea dataOnly="0" labelOnly="1" fieldPosition="0">
        <references count="2">
          <reference field="2" count="1" selected="0">
            <x v="5"/>
          </reference>
          <reference field="4" count="1">
            <x v="12"/>
          </reference>
        </references>
      </pivotArea>
    </format>
    <format>
      <pivotArea dataOnly="0" labelOnly="1" fieldPosition="0">
        <references count="2">
          <reference field="2" count="1" selected="0">
            <x v="6"/>
          </reference>
          <reference field="4" count="1">
            <x v="12"/>
          </reference>
        </references>
      </pivotArea>
    </format>
    <format>
      <pivotArea dataOnly="0" labelOnly="1" fieldPosition="0">
        <references count="2">
          <reference field="2" count="1" selected="0">
            <x v="7"/>
          </reference>
          <reference field="4" count="1">
            <x v="12"/>
          </reference>
        </references>
      </pivotArea>
    </format>
    <format>
      <pivotArea dataOnly="0" labelOnly="1" fieldPosition="0">
        <references count="2">
          <reference field="2" count="1" selected="0">
            <x v="8"/>
          </reference>
          <reference field="4" count="1">
            <x v="12"/>
          </reference>
        </references>
      </pivotArea>
    </format>
    <format>
      <pivotArea dataOnly="0" labelOnly="1" fieldPosition="0">
        <references count="2">
          <reference field="2" count="1" selected="0">
            <x v="9"/>
          </reference>
          <reference field="4" count="1">
            <x v="8"/>
          </reference>
        </references>
      </pivotArea>
    </format>
    <format>
      <pivotArea dataOnly="0" labelOnly="1" fieldPosition="0">
        <references count="2">
          <reference field="2" count="1" selected="0">
            <x v="10"/>
          </reference>
          <reference field="4" count="1">
            <x v="2"/>
          </reference>
        </references>
      </pivotArea>
    </format>
    <format>
      <pivotArea dataOnly="0" labelOnly="1" fieldPosition="0">
        <references count="2">
          <reference field="2" count="1" selected="0">
            <x v="11"/>
          </reference>
          <reference field="4" count="1">
            <x v="2"/>
          </reference>
        </references>
      </pivotArea>
    </format>
    <format>
      <pivotArea dataOnly="0" labelOnly="1" fieldPosition="0">
        <references count="2">
          <reference field="2" count="1" selected="0">
            <x v="12"/>
          </reference>
          <reference field="4" count="1">
            <x v="12"/>
          </reference>
        </references>
      </pivotArea>
    </format>
    <format>
      <pivotArea dataOnly="0" labelOnly="1" fieldPosition="0">
        <references count="2">
          <reference field="2" count="1" selected="0">
            <x v="13"/>
          </reference>
          <reference field="4" count="1">
            <x v="12"/>
          </reference>
        </references>
      </pivotArea>
    </format>
    <format>
      <pivotArea dataOnly="0" labelOnly="1" fieldPosition="0">
        <references count="2">
          <reference field="2" count="1" selected="0">
            <x v="14"/>
          </reference>
          <reference field="4" count="1">
            <x v="5"/>
          </reference>
        </references>
      </pivotArea>
    </format>
    <format>
      <pivotArea dataOnly="0" labelOnly="1" fieldPosition="0">
        <references count="2">
          <reference field="2" count="1" selected="0">
            <x v="15"/>
          </reference>
          <reference field="4" count="1">
            <x v="5"/>
          </reference>
        </references>
      </pivotArea>
    </format>
    <format>
      <pivotArea dataOnly="0" labelOnly="1" fieldPosition="0">
        <references count="2">
          <reference field="2" count="1" selected="0">
            <x v="16"/>
          </reference>
          <reference field="4" count="1">
            <x v="7"/>
          </reference>
        </references>
      </pivotArea>
    </format>
    <format>
      <pivotArea dataOnly="0" labelOnly="1" fieldPosition="0">
        <references count="2">
          <reference field="2" count="1" selected="0">
            <x v="17"/>
          </reference>
          <reference field="4" count="1">
            <x v="9"/>
          </reference>
        </references>
      </pivotArea>
    </format>
    <format>
      <pivotArea dataOnly="0" labelOnly="1" fieldPosition="0">
        <references count="2">
          <reference field="2" count="1" selected="0">
            <x v="18"/>
          </reference>
          <reference field="4" count="1">
            <x v="5"/>
          </reference>
        </references>
      </pivotArea>
    </format>
    <format>
      <pivotArea dataOnly="0" labelOnly="1" fieldPosition="0">
        <references count="2">
          <reference field="2" count="1" selected="0">
            <x v="19"/>
          </reference>
          <reference field="4" count="1">
            <x v="2"/>
          </reference>
        </references>
      </pivotArea>
    </format>
    <format>
      <pivotArea dataOnly="0" labelOnly="1" fieldPosition="0">
        <references count="2">
          <reference field="2" count="1" selected="0">
            <x v="20"/>
          </reference>
          <reference field="4" count="1">
            <x v="2"/>
          </reference>
        </references>
      </pivotArea>
    </format>
    <format>
      <pivotArea dataOnly="0" labelOnly="1" fieldPosition="0">
        <references count="2">
          <reference field="2" count="1" selected="0">
            <x v="21"/>
          </reference>
          <reference field="4" count="1">
            <x v="7"/>
          </reference>
        </references>
      </pivotArea>
    </format>
    <format>
      <pivotArea dataOnly="0" labelOnly="1" fieldPosition="0">
        <references count="2">
          <reference field="2" count="1" selected="0">
            <x v="22"/>
          </reference>
          <reference field="4" count="1">
            <x v="11"/>
          </reference>
        </references>
      </pivotArea>
    </format>
    <format>
      <pivotArea dataOnly="0" labelOnly="1" fieldPosition="0">
        <references count="2">
          <reference field="2" count="1" selected="0">
            <x v="23"/>
          </reference>
          <reference field="4" count="1">
            <x v="11"/>
          </reference>
        </references>
      </pivotArea>
    </format>
    <format>
      <pivotArea dataOnly="0" labelOnly="1" fieldPosition="0">
        <references count="2">
          <reference field="2" count="1" selected="0">
            <x v="24"/>
          </reference>
          <reference field="4" count="1">
            <x v="2"/>
          </reference>
        </references>
      </pivotArea>
    </format>
    <format>
      <pivotArea dataOnly="0" labelOnly="1" fieldPosition="0">
        <references count="2">
          <reference field="2" count="1" selected="0">
            <x v="25"/>
          </reference>
          <reference field="4" count="1">
            <x v="7"/>
          </reference>
        </references>
      </pivotArea>
    </format>
    <format>
      <pivotArea dataOnly="0" labelOnly="1" fieldPosition="0">
        <references count="2">
          <reference field="2" count="1" selected="0">
            <x v="26"/>
          </reference>
          <reference field="4" count="1">
            <x v="6"/>
          </reference>
        </references>
      </pivotArea>
    </format>
    <format>
      <pivotArea dataOnly="0" labelOnly="1" fieldPosition="0">
        <references count="2">
          <reference field="2" count="1" selected="0">
            <x v="27"/>
          </reference>
          <reference field="4" count="1">
            <x v="1"/>
          </reference>
        </references>
      </pivotArea>
    </format>
    <format>
      <pivotArea dataOnly="0" labelOnly="1" fieldPosition="0">
        <references count="2">
          <reference field="2" count="1" selected="0">
            <x v="28"/>
          </reference>
          <reference field="4" count="1">
            <x v="5"/>
          </reference>
        </references>
      </pivotArea>
    </format>
    <format>
      <pivotArea dataOnly="0" labelOnly="1" fieldPosition="0">
        <references count="2">
          <reference field="2" count="1" selected="0">
            <x v="29"/>
          </reference>
          <reference field="4" count="1">
            <x v="2"/>
          </reference>
        </references>
      </pivotArea>
    </format>
    <format>
      <pivotArea dataOnly="0" labelOnly="1" fieldPosition="0">
        <references count="2">
          <reference field="2" count="1" selected="0">
            <x v="30"/>
          </reference>
          <reference field="4" count="1">
            <x v="2"/>
          </reference>
        </references>
      </pivotArea>
    </format>
    <format>
      <pivotArea dataOnly="0" labelOnly="1" fieldPosition="0">
        <references count="2">
          <reference field="2" count="1" selected="0">
            <x v="31"/>
          </reference>
          <reference field="4" count="1">
            <x v="2"/>
          </reference>
        </references>
      </pivotArea>
    </format>
    <format>
      <pivotArea dataOnly="0" labelOnly="1" fieldPosition="0">
        <references count="2">
          <reference field="2" count="1" selected="0">
            <x v="32"/>
          </reference>
          <reference field="4" count="1">
            <x v="7"/>
          </reference>
        </references>
      </pivotArea>
    </format>
    <format>
      <pivotArea dataOnly="0" labelOnly="1" fieldPosition="0">
        <references count="2">
          <reference field="2" count="1" selected="0">
            <x v="33"/>
          </reference>
          <reference field="4" count="1">
            <x v="2"/>
          </reference>
        </references>
      </pivotArea>
    </format>
    <format>
      <pivotArea dataOnly="0" labelOnly="1" fieldPosition="0">
        <references count="2">
          <reference field="2" count="1" selected="0">
            <x v="34"/>
          </reference>
          <reference field="4" count="1">
            <x v="12"/>
          </reference>
        </references>
      </pivotArea>
    </format>
    <format>
      <pivotArea dataOnly="0" labelOnly="1" fieldPosition="0">
        <references count="2">
          <reference field="2" count="1" selected="0">
            <x v="35"/>
          </reference>
          <reference field="4" count="1">
            <x v="2"/>
          </reference>
        </references>
      </pivotArea>
    </format>
    <format>
      <pivotArea dataOnly="0" labelOnly="1" fieldPosition="0">
        <references count="2">
          <reference field="2" count="1" selected="0">
            <x v="36"/>
          </reference>
          <reference field="4" count="1">
            <x v="11"/>
          </reference>
        </references>
      </pivotArea>
    </format>
    <format>
      <pivotArea dataOnly="0" labelOnly="1" fieldPosition="0">
        <references count="2">
          <reference field="2" count="1" selected="0">
            <x v="37"/>
          </reference>
          <reference field="4" count="1">
            <x v="2"/>
          </reference>
        </references>
      </pivotArea>
    </format>
    <format>
      <pivotArea dataOnly="0" labelOnly="1" fieldPosition="0">
        <references count="3">
          <reference field="2" count="1" selected="0">
            <x v="1"/>
          </reference>
          <reference field="4" count="1" selected="0">
            <x v="2"/>
          </reference>
          <reference field="6" count="1">
            <x v="1"/>
          </reference>
        </references>
      </pivotArea>
    </format>
    <format>
      <pivotArea dataOnly="0" labelOnly="1" fieldPosition="0">
        <references count="3">
          <reference field="2" count="1" selected="0">
            <x v="2"/>
          </reference>
          <reference field="4" count="1" selected="0">
            <x v="12"/>
          </reference>
          <reference field="6" count="1">
            <x v="2"/>
          </reference>
        </references>
      </pivotArea>
    </format>
    <format>
      <pivotArea dataOnly="0" labelOnly="1" fieldPosition="0">
        <references count="3">
          <reference field="2" count="1" selected="0">
            <x v="3"/>
          </reference>
          <reference field="4" count="1" selected="0">
            <x v="2"/>
          </reference>
          <reference field="6" count="1">
            <x v="2"/>
          </reference>
        </references>
      </pivotArea>
    </format>
    <format>
      <pivotArea dataOnly="0" labelOnly="1" fieldPosition="0">
        <references count="3">
          <reference field="2" count="1" selected="0">
            <x v="4"/>
          </reference>
          <reference field="4" count="1" selected="0">
            <x v="12"/>
          </reference>
          <reference field="6" count="1">
            <x v="4"/>
          </reference>
        </references>
      </pivotArea>
    </format>
    <format>
      <pivotArea dataOnly="0" labelOnly="1" fieldPosition="0">
        <references count="3">
          <reference field="2" count="1" selected="0">
            <x v="5"/>
          </reference>
          <reference field="4" count="1" selected="0">
            <x v="12"/>
          </reference>
          <reference field="6" count="1">
            <x v="4"/>
          </reference>
        </references>
      </pivotArea>
    </format>
    <format>
      <pivotArea dataOnly="0" labelOnly="1" fieldPosition="0">
        <references count="3">
          <reference field="2" count="1" selected="0">
            <x v="6"/>
          </reference>
          <reference field="4" count="1" selected="0">
            <x v="12"/>
          </reference>
          <reference field="6" count="1">
            <x v="4"/>
          </reference>
        </references>
      </pivotArea>
    </format>
    <format>
      <pivotArea dataOnly="0" labelOnly="1" fieldPosition="0">
        <references count="3">
          <reference field="2" count="1" selected="0">
            <x v="7"/>
          </reference>
          <reference field="4" count="1" selected="0">
            <x v="12"/>
          </reference>
          <reference field="6" count="1">
            <x v="4"/>
          </reference>
        </references>
      </pivotArea>
    </format>
    <format>
      <pivotArea dataOnly="0" labelOnly="1" fieldPosition="0">
        <references count="3">
          <reference field="2" count="1" selected="0">
            <x v="8"/>
          </reference>
          <reference field="4" count="1" selected="0">
            <x v="12"/>
          </reference>
          <reference field="6" count="1">
            <x v="4"/>
          </reference>
        </references>
      </pivotArea>
    </format>
    <format>
      <pivotArea dataOnly="0" labelOnly="1" fieldPosition="0">
        <references count="3">
          <reference field="2" count="1" selected="0">
            <x v="9"/>
          </reference>
          <reference field="4" count="1" selected="0">
            <x v="8"/>
          </reference>
          <reference field="6" count="1">
            <x v="2"/>
          </reference>
        </references>
      </pivotArea>
    </format>
    <format>
      <pivotArea dataOnly="0" labelOnly="1" fieldPosition="0">
        <references count="3">
          <reference field="2" count="1" selected="0">
            <x v="10"/>
          </reference>
          <reference field="4" count="1" selected="0">
            <x v="2"/>
          </reference>
          <reference field="6" count="1">
            <x v="2"/>
          </reference>
        </references>
      </pivotArea>
    </format>
    <format>
      <pivotArea dataOnly="0" labelOnly="1" fieldPosition="0">
        <references count="3">
          <reference field="2" count="1" selected="0">
            <x v="11"/>
          </reference>
          <reference field="4" count="1" selected="0">
            <x v="2"/>
          </reference>
          <reference field="6" count="1">
            <x v="2"/>
          </reference>
        </references>
      </pivotArea>
    </format>
    <format>
      <pivotArea dataOnly="0" labelOnly="1" fieldPosition="0">
        <references count="3">
          <reference field="2" count="1" selected="0">
            <x v="12"/>
          </reference>
          <reference field="4" count="1" selected="0">
            <x v="12"/>
          </reference>
          <reference field="6" count="1">
            <x v="2"/>
          </reference>
        </references>
      </pivotArea>
    </format>
    <format>
      <pivotArea dataOnly="0" labelOnly="1" fieldPosition="0">
        <references count="3">
          <reference field="2" count="1" selected="0">
            <x v="13"/>
          </reference>
          <reference field="4" count="1" selected="0">
            <x v="12"/>
          </reference>
          <reference field="6" count="1">
            <x v="2"/>
          </reference>
        </references>
      </pivotArea>
    </format>
    <format>
      <pivotArea dataOnly="0" labelOnly="1" fieldPosition="0">
        <references count="3">
          <reference field="2" count="1" selected="0">
            <x v="14"/>
          </reference>
          <reference field="4" count="1" selected="0">
            <x v="5"/>
          </reference>
          <reference field="6" count="1">
            <x v="2"/>
          </reference>
        </references>
      </pivotArea>
    </format>
    <format>
      <pivotArea dataOnly="0" labelOnly="1" fieldPosition="0">
        <references count="3">
          <reference field="2" count="1" selected="0">
            <x v="15"/>
          </reference>
          <reference field="4" count="1" selected="0">
            <x v="5"/>
          </reference>
          <reference field="6" count="1">
            <x v="2"/>
          </reference>
        </references>
      </pivotArea>
    </format>
    <format>
      <pivotArea dataOnly="0" labelOnly="1" fieldPosition="0">
        <references count="3">
          <reference field="2" count="1" selected="0">
            <x v="16"/>
          </reference>
          <reference field="4" count="1" selected="0">
            <x v="7"/>
          </reference>
          <reference field="6" count="1">
            <x v="2"/>
          </reference>
        </references>
      </pivotArea>
    </format>
    <format>
      <pivotArea dataOnly="0" labelOnly="1" fieldPosition="0">
        <references count="3">
          <reference field="2" count="1" selected="0">
            <x v="17"/>
          </reference>
          <reference field="4" count="1" selected="0">
            <x v="9"/>
          </reference>
          <reference field="6" count="1">
            <x v="2"/>
          </reference>
        </references>
      </pivotArea>
    </format>
    <format>
      <pivotArea dataOnly="0" labelOnly="1" fieldPosition="0">
        <references count="3">
          <reference field="2" count="1" selected="0">
            <x v="18"/>
          </reference>
          <reference field="4" count="1" selected="0">
            <x v="5"/>
          </reference>
          <reference field="6" count="1">
            <x v="2"/>
          </reference>
        </references>
      </pivotArea>
    </format>
    <format>
      <pivotArea dataOnly="0" labelOnly="1" fieldPosition="0">
        <references count="3">
          <reference field="2" count="1" selected="0">
            <x v="19"/>
          </reference>
          <reference field="4" count="1" selected="0">
            <x v="2"/>
          </reference>
          <reference field="6" count="1">
            <x v="3"/>
          </reference>
        </references>
      </pivotArea>
    </format>
    <format>
      <pivotArea dataOnly="0" labelOnly="1" fieldPosition="0">
        <references count="3">
          <reference field="2" count="1" selected="0">
            <x v="20"/>
          </reference>
          <reference field="4" count="1" selected="0">
            <x v="2"/>
          </reference>
          <reference field="6" count="1">
            <x v="3"/>
          </reference>
        </references>
      </pivotArea>
    </format>
    <format>
      <pivotArea dataOnly="0" labelOnly="1" fieldPosition="0">
        <references count="3">
          <reference field="2" count="1" selected="0">
            <x v="21"/>
          </reference>
          <reference field="4" count="1" selected="0">
            <x v="7"/>
          </reference>
          <reference field="6" count="1">
            <x v="1"/>
          </reference>
        </references>
      </pivotArea>
    </format>
    <format>
      <pivotArea dataOnly="0" labelOnly="1" fieldPosition="0">
        <references count="3">
          <reference field="2" count="1" selected="0">
            <x v="22"/>
          </reference>
          <reference field="4" count="1" selected="0">
            <x v="11"/>
          </reference>
          <reference field="6" count="1">
            <x v="1"/>
          </reference>
        </references>
      </pivotArea>
    </format>
    <format>
      <pivotArea dataOnly="0" labelOnly="1" fieldPosition="0">
        <references count="3">
          <reference field="2" count="1" selected="0">
            <x v="23"/>
          </reference>
          <reference field="4" count="1" selected="0">
            <x v="11"/>
          </reference>
          <reference field="6" count="1">
            <x v="2"/>
          </reference>
        </references>
      </pivotArea>
    </format>
    <format>
      <pivotArea dataOnly="0" labelOnly="1" fieldPosition="0">
        <references count="3">
          <reference field="2" count="1" selected="0">
            <x v="24"/>
          </reference>
          <reference field="4" count="1" selected="0">
            <x v="2"/>
          </reference>
          <reference field="6" count="1">
            <x v="2"/>
          </reference>
        </references>
      </pivotArea>
    </format>
    <format>
      <pivotArea dataOnly="0" labelOnly="1" fieldPosition="0">
        <references count="3">
          <reference field="2" count="1" selected="0">
            <x v="25"/>
          </reference>
          <reference field="4" count="1" selected="0">
            <x v="7"/>
          </reference>
          <reference field="6" count="1">
            <x v="2"/>
          </reference>
        </references>
      </pivotArea>
    </format>
    <format>
      <pivotArea dataOnly="0" labelOnly="1" fieldPosition="0">
        <references count="3">
          <reference field="2" count="1" selected="0">
            <x v="26"/>
          </reference>
          <reference field="4" count="1" selected="0">
            <x v="6"/>
          </reference>
          <reference field="6" count="1">
            <x v="2"/>
          </reference>
        </references>
      </pivotArea>
    </format>
    <format>
      <pivotArea dataOnly="0" labelOnly="1" fieldPosition="0">
        <references count="3">
          <reference field="2" count="1" selected="0">
            <x v="27"/>
          </reference>
          <reference field="4" count="1" selected="0">
            <x v="1"/>
          </reference>
          <reference field="6" count="1">
            <x v="2"/>
          </reference>
        </references>
      </pivotArea>
    </format>
    <format>
      <pivotArea dataOnly="0" labelOnly="1" fieldPosition="0">
        <references count="3">
          <reference field="2" count="1" selected="0">
            <x v="28"/>
          </reference>
          <reference field="4" count="1" selected="0">
            <x v="5"/>
          </reference>
          <reference field="6" count="1">
            <x v="2"/>
          </reference>
        </references>
      </pivotArea>
    </format>
    <format>
      <pivotArea dataOnly="0" labelOnly="1" fieldPosition="0">
        <references count="3">
          <reference field="2" count="1" selected="0">
            <x v="29"/>
          </reference>
          <reference field="4" count="1" selected="0">
            <x v="2"/>
          </reference>
          <reference field="6" count="1">
            <x v="2"/>
          </reference>
        </references>
      </pivotArea>
    </format>
    <format>
      <pivotArea dataOnly="0" labelOnly="1" fieldPosition="0">
        <references count="3">
          <reference field="2" count="1" selected="0">
            <x v="30"/>
          </reference>
          <reference field="4" count="1" selected="0">
            <x v="2"/>
          </reference>
          <reference field="6" count="1">
            <x v="2"/>
          </reference>
        </references>
      </pivotArea>
    </format>
    <format>
      <pivotArea dataOnly="0" labelOnly="1" fieldPosition="0">
        <references count="3">
          <reference field="2" count="1" selected="0">
            <x v="31"/>
          </reference>
          <reference field="4" count="1" selected="0">
            <x v="2"/>
          </reference>
          <reference field="6" count="1">
            <x v="2"/>
          </reference>
        </references>
      </pivotArea>
    </format>
    <format>
      <pivotArea dataOnly="0" labelOnly="1" fieldPosition="0">
        <references count="3">
          <reference field="2" count="1" selected="0">
            <x v="32"/>
          </reference>
          <reference field="4" count="1" selected="0">
            <x v="7"/>
          </reference>
          <reference field="6" count="1">
            <x v="2"/>
          </reference>
        </references>
      </pivotArea>
    </format>
    <format>
      <pivotArea dataOnly="0" labelOnly="1" fieldPosition="0">
        <references count="3">
          <reference field="2" count="1" selected="0">
            <x v="33"/>
          </reference>
          <reference field="4" count="1" selected="0">
            <x v="2"/>
          </reference>
          <reference field="6" count="1">
            <x v="2"/>
          </reference>
        </references>
      </pivotArea>
    </format>
    <format>
      <pivotArea dataOnly="0" labelOnly="1" fieldPosition="0">
        <references count="3">
          <reference field="2" count="1" selected="0">
            <x v="34"/>
          </reference>
          <reference field="4" count="1" selected="0">
            <x v="12"/>
          </reference>
          <reference field="6" count="1">
            <x v="4"/>
          </reference>
        </references>
      </pivotArea>
    </format>
    <format>
      <pivotArea dataOnly="0" labelOnly="1" fieldPosition="0">
        <references count="3">
          <reference field="2" count="1" selected="0">
            <x v="35"/>
          </reference>
          <reference field="4" count="1" selected="0">
            <x v="2"/>
          </reference>
          <reference field="6" count="1">
            <x v="2"/>
          </reference>
        </references>
      </pivotArea>
    </format>
    <format>
      <pivotArea dataOnly="0" labelOnly="1" fieldPosition="0">
        <references count="3">
          <reference field="2" count="1" selected="0">
            <x v="36"/>
          </reference>
          <reference field="4" count="1" selected="0">
            <x v="11"/>
          </reference>
          <reference field="6" count="1">
            <x v="2"/>
          </reference>
        </references>
      </pivotArea>
    </format>
    <format>
      <pivotArea dataOnly="0" labelOnly="1" fieldPosition="0">
        <references count="3">
          <reference field="2" count="1" selected="0">
            <x v="37"/>
          </reference>
          <reference field="4" count="1" selected="0">
            <x v="2"/>
          </reference>
          <reference field="6" count="1">
            <x v="2"/>
          </reference>
        </references>
      </pivotArea>
    </format>
    <format>
      <pivotArea dataOnly="0" labelOnly="1" outline="0" fieldPosition="0">
        <references count="1">
          <reference field="4294967294" count="3">
            <x v="0"/>
            <x v="1"/>
            <x v="2"/>
          </reference>
        </references>
      </pivotArea>
    </format>
    <format>
      <pivotArea field="1" type="button" dataOnly="0" labelOnly="1" outline="0" axis="axisRow" fieldPosition="0"/>
    </format>
    <format>
      <pivotArea dataOnly="0" labelOnly="1" fieldPosition="0">
        <references count="1">
          <reference field="1" count="0"/>
        </references>
      </pivotArea>
    </format>
    <format>
      <pivotArea dataOnly="0" labelOnly="1" grandRow="1" outline="0" fieldPosition="0"/>
    </format>
    <format>
      <pivotArea dataOnly="0" labelOnly="1" fieldPosition="0">
        <references count="2">
          <reference field="1" count="1" selected="0">
            <x v="0"/>
          </reference>
          <reference field="2" count="4">
            <x v="10"/>
            <x v="24"/>
            <x v="33"/>
            <x v="35"/>
          </reference>
        </references>
      </pivotArea>
    </format>
    <format>
      <pivotArea dataOnly="0" labelOnly="1" fieldPosition="0">
        <references count="2">
          <reference field="1" count="1" selected="0">
            <x v="1"/>
          </reference>
          <reference field="2" count="3">
            <x v="12"/>
            <x v="13"/>
            <x v="34"/>
          </reference>
        </references>
      </pivotArea>
    </format>
    <format>
      <pivotArea dataOnly="0" labelOnly="1" fieldPosition="0">
        <references count="2">
          <reference field="1" count="1" selected="0">
            <x v="2"/>
          </reference>
          <reference field="2" count="28">
            <x v="1"/>
            <x v="2"/>
            <x v="3"/>
            <x v="4"/>
            <x v="5"/>
            <x v="6"/>
            <x v="7"/>
            <x v="8"/>
            <x v="9"/>
            <x v="11"/>
            <x v="14"/>
            <x v="15"/>
            <x v="16"/>
            <x v="17"/>
            <x v="18"/>
            <x v="19"/>
            <x v="20"/>
            <x v="21"/>
            <x v="22"/>
            <x v="23"/>
            <x v="25"/>
            <x v="26"/>
            <x v="27"/>
            <x v="28"/>
            <x v="29"/>
            <x v="30"/>
            <x v="31"/>
            <x v="32"/>
          </reference>
        </references>
      </pivotArea>
    </format>
    <format>
      <pivotArea dataOnly="0" labelOnly="1" fieldPosition="0">
        <references count="2">
          <reference field="1" count="1" selected="0">
            <x v="2"/>
          </reference>
          <reference field="2" count="2">
            <x v="36"/>
            <x v="37"/>
          </reference>
        </references>
      </pivotArea>
    </format>
    <format>
      <pivotArea dataOnly="0" labelOnly="1" fieldPosition="0">
        <references count="3">
          <reference field="1" count="1" selected="0">
            <x v="0"/>
          </reference>
          <reference field="2" count="1" selected="0">
            <x v="10"/>
          </reference>
          <reference field="4" count="1">
            <x v="2"/>
          </reference>
        </references>
      </pivotArea>
    </format>
    <format>
      <pivotArea dataOnly="0" labelOnly="1" fieldPosition="0">
        <references count="3">
          <reference field="1" count="1" selected="0">
            <x v="0"/>
          </reference>
          <reference field="2" count="1" selected="0">
            <x v="24"/>
          </reference>
          <reference field="4" count="1">
            <x v="2"/>
          </reference>
        </references>
      </pivotArea>
    </format>
    <format>
      <pivotArea dataOnly="0" labelOnly="1" fieldPosition="0">
        <references count="3">
          <reference field="1" count="1" selected="0">
            <x v="0"/>
          </reference>
          <reference field="2" count="1" selected="0">
            <x v="33"/>
          </reference>
          <reference field="4" count="1">
            <x v="2"/>
          </reference>
        </references>
      </pivotArea>
    </format>
    <format>
      <pivotArea dataOnly="0" labelOnly="1" fieldPosition="0">
        <references count="3">
          <reference field="1" count="1" selected="0">
            <x v="0"/>
          </reference>
          <reference field="2" count="1" selected="0">
            <x v="35"/>
          </reference>
          <reference field="4" count="1">
            <x v="2"/>
          </reference>
        </references>
      </pivotArea>
    </format>
    <format>
      <pivotArea dataOnly="0" labelOnly="1" fieldPosition="0">
        <references count="3">
          <reference field="1" count="1" selected="0">
            <x v="1"/>
          </reference>
          <reference field="2" count="1" selected="0">
            <x v="12"/>
          </reference>
          <reference field="4" count="1">
            <x v="12"/>
          </reference>
        </references>
      </pivotArea>
    </format>
    <format>
      <pivotArea dataOnly="0" labelOnly="1" fieldPosition="0">
        <references count="3">
          <reference field="1" count="1" selected="0">
            <x v="1"/>
          </reference>
          <reference field="2" count="1" selected="0">
            <x v="13"/>
          </reference>
          <reference field="4" count="1">
            <x v="12"/>
          </reference>
        </references>
      </pivotArea>
    </format>
    <format>
      <pivotArea dataOnly="0" labelOnly="1" fieldPosition="0">
        <references count="3">
          <reference field="1" count="1" selected="0">
            <x v="1"/>
          </reference>
          <reference field="2" count="1" selected="0">
            <x v="34"/>
          </reference>
          <reference field="4" count="1">
            <x v="12"/>
          </reference>
        </references>
      </pivotArea>
    </format>
    <format>
      <pivotArea dataOnly="0" labelOnly="1" fieldPosition="0">
        <references count="3">
          <reference field="1" count="1" selected="0">
            <x v="2"/>
          </reference>
          <reference field="2" count="1" selected="0">
            <x v="1"/>
          </reference>
          <reference field="4" count="1">
            <x v="2"/>
          </reference>
        </references>
      </pivotArea>
    </format>
    <format>
      <pivotArea dataOnly="0" labelOnly="1" fieldPosition="0">
        <references count="3">
          <reference field="1" count="1" selected="0">
            <x v="2"/>
          </reference>
          <reference field="2" count="1" selected="0">
            <x v="2"/>
          </reference>
          <reference field="4" count="1">
            <x v="12"/>
          </reference>
        </references>
      </pivotArea>
    </format>
    <format>
      <pivotArea dataOnly="0" labelOnly="1" fieldPosition="0">
        <references count="3">
          <reference field="1" count="1" selected="0">
            <x v="2"/>
          </reference>
          <reference field="2" count="1" selected="0">
            <x v="3"/>
          </reference>
          <reference field="4" count="1">
            <x v="2"/>
          </reference>
        </references>
      </pivotArea>
    </format>
    <format>
      <pivotArea dataOnly="0" labelOnly="1" fieldPosition="0">
        <references count="3">
          <reference field="1" count="1" selected="0">
            <x v="2"/>
          </reference>
          <reference field="2" count="1" selected="0">
            <x v="4"/>
          </reference>
          <reference field="4" count="1">
            <x v="12"/>
          </reference>
        </references>
      </pivotArea>
    </format>
    <format>
      <pivotArea dataOnly="0" labelOnly="1" fieldPosition="0">
        <references count="3">
          <reference field="1" count="1" selected="0">
            <x v="2"/>
          </reference>
          <reference field="2" count="1" selected="0">
            <x v="5"/>
          </reference>
          <reference field="4" count="1">
            <x v="12"/>
          </reference>
        </references>
      </pivotArea>
    </format>
    <format>
      <pivotArea dataOnly="0" labelOnly="1" fieldPosition="0">
        <references count="3">
          <reference field="1" count="1" selected="0">
            <x v="2"/>
          </reference>
          <reference field="2" count="1" selected="0">
            <x v="6"/>
          </reference>
          <reference field="4" count="1">
            <x v="12"/>
          </reference>
        </references>
      </pivotArea>
    </format>
    <format>
      <pivotArea dataOnly="0" labelOnly="1" fieldPosition="0">
        <references count="3">
          <reference field="1" count="1" selected="0">
            <x v="2"/>
          </reference>
          <reference field="2" count="1" selected="0">
            <x v="7"/>
          </reference>
          <reference field="4" count="1">
            <x v="12"/>
          </reference>
        </references>
      </pivotArea>
    </format>
    <format>
      <pivotArea dataOnly="0" labelOnly="1" fieldPosition="0">
        <references count="3">
          <reference field="1" count="1" selected="0">
            <x v="2"/>
          </reference>
          <reference field="2" count="1" selected="0">
            <x v="8"/>
          </reference>
          <reference field="4" count="1">
            <x v="12"/>
          </reference>
        </references>
      </pivotArea>
    </format>
    <format>
      <pivotArea dataOnly="0" labelOnly="1" fieldPosition="0">
        <references count="3">
          <reference field="1" count="1" selected="0">
            <x v="2"/>
          </reference>
          <reference field="2" count="1" selected="0">
            <x v="9"/>
          </reference>
          <reference field="4" count="1">
            <x v="8"/>
          </reference>
        </references>
      </pivotArea>
    </format>
    <format>
      <pivotArea dataOnly="0" labelOnly="1" fieldPosition="0">
        <references count="3">
          <reference field="1" count="1" selected="0">
            <x v="2"/>
          </reference>
          <reference field="2" count="1" selected="0">
            <x v="11"/>
          </reference>
          <reference field="4" count="1">
            <x v="2"/>
          </reference>
        </references>
      </pivotArea>
    </format>
    <format>
      <pivotArea dataOnly="0" labelOnly="1" fieldPosition="0">
        <references count="3">
          <reference field="1" count="1" selected="0">
            <x v="2"/>
          </reference>
          <reference field="2" count="1" selected="0">
            <x v="14"/>
          </reference>
          <reference field="4" count="1">
            <x v="5"/>
          </reference>
        </references>
      </pivotArea>
    </format>
    <format>
      <pivotArea dataOnly="0" labelOnly="1" fieldPosition="0">
        <references count="3">
          <reference field="1" count="1" selected="0">
            <x v="2"/>
          </reference>
          <reference field="2" count="1" selected="0">
            <x v="15"/>
          </reference>
          <reference field="4" count="1">
            <x v="5"/>
          </reference>
        </references>
      </pivotArea>
    </format>
    <format>
      <pivotArea dataOnly="0" labelOnly="1" fieldPosition="0">
        <references count="3">
          <reference field="1" count="1" selected="0">
            <x v="2"/>
          </reference>
          <reference field="2" count="1" selected="0">
            <x v="16"/>
          </reference>
          <reference field="4" count="1">
            <x v="7"/>
          </reference>
        </references>
      </pivotArea>
    </format>
    <format>
      <pivotArea dataOnly="0" labelOnly="1" fieldPosition="0">
        <references count="3">
          <reference field="1" count="1" selected="0">
            <x v="2"/>
          </reference>
          <reference field="2" count="1" selected="0">
            <x v="17"/>
          </reference>
          <reference field="4" count="1">
            <x v="9"/>
          </reference>
        </references>
      </pivotArea>
    </format>
    <format>
      <pivotArea dataOnly="0" labelOnly="1" fieldPosition="0">
        <references count="3">
          <reference field="1" count="1" selected="0">
            <x v="2"/>
          </reference>
          <reference field="2" count="1" selected="0">
            <x v="18"/>
          </reference>
          <reference field="4" count="1">
            <x v="5"/>
          </reference>
        </references>
      </pivotArea>
    </format>
    <format>
      <pivotArea dataOnly="0" labelOnly="1" fieldPosition="0">
        <references count="3">
          <reference field="1" count="1" selected="0">
            <x v="2"/>
          </reference>
          <reference field="2" count="1" selected="0">
            <x v="19"/>
          </reference>
          <reference field="4" count="1">
            <x v="2"/>
          </reference>
        </references>
      </pivotArea>
    </format>
    <format>
      <pivotArea dataOnly="0" labelOnly="1" fieldPosition="0">
        <references count="3">
          <reference field="1" count="1" selected="0">
            <x v="2"/>
          </reference>
          <reference field="2" count="1" selected="0">
            <x v="20"/>
          </reference>
          <reference field="4" count="1">
            <x v="2"/>
          </reference>
        </references>
      </pivotArea>
    </format>
    <format>
      <pivotArea dataOnly="0" labelOnly="1" fieldPosition="0">
        <references count="3">
          <reference field="1" count="1" selected="0">
            <x v="2"/>
          </reference>
          <reference field="2" count="1" selected="0">
            <x v="21"/>
          </reference>
          <reference field="4" count="1">
            <x v="7"/>
          </reference>
        </references>
      </pivotArea>
    </format>
    <format>
      <pivotArea dataOnly="0" labelOnly="1" fieldPosition="0">
        <references count="3">
          <reference field="1" count="1" selected="0">
            <x v="2"/>
          </reference>
          <reference field="2" count="1" selected="0">
            <x v="22"/>
          </reference>
          <reference field="4" count="1">
            <x v="11"/>
          </reference>
        </references>
      </pivotArea>
    </format>
    <format>
      <pivotArea dataOnly="0" labelOnly="1" fieldPosition="0">
        <references count="3">
          <reference field="1" count="1" selected="0">
            <x v="2"/>
          </reference>
          <reference field="2" count="1" selected="0">
            <x v="23"/>
          </reference>
          <reference field="4" count="1">
            <x v="11"/>
          </reference>
        </references>
      </pivotArea>
    </format>
    <format>
      <pivotArea dataOnly="0" labelOnly="1" fieldPosition="0">
        <references count="3">
          <reference field="1" count="1" selected="0">
            <x v="2"/>
          </reference>
          <reference field="2" count="1" selected="0">
            <x v="25"/>
          </reference>
          <reference field="4" count="1">
            <x v="7"/>
          </reference>
        </references>
      </pivotArea>
    </format>
    <format>
      <pivotArea dataOnly="0" labelOnly="1" fieldPosition="0">
        <references count="3">
          <reference field="1" count="1" selected="0">
            <x v="2"/>
          </reference>
          <reference field="2" count="1" selected="0">
            <x v="26"/>
          </reference>
          <reference field="4" count="1">
            <x v="6"/>
          </reference>
        </references>
      </pivotArea>
    </format>
    <format>
      <pivotArea dataOnly="0" labelOnly="1" fieldPosition="0">
        <references count="3">
          <reference field="1" count="1" selected="0">
            <x v="2"/>
          </reference>
          <reference field="2" count="1" selected="0">
            <x v="27"/>
          </reference>
          <reference field="4" count="1">
            <x v="1"/>
          </reference>
        </references>
      </pivotArea>
    </format>
    <format>
      <pivotArea dataOnly="0" labelOnly="1" fieldPosition="0">
        <references count="3">
          <reference field="1" count="1" selected="0">
            <x v="2"/>
          </reference>
          <reference field="2" count="1" selected="0">
            <x v="28"/>
          </reference>
          <reference field="4" count="1">
            <x v="5"/>
          </reference>
        </references>
      </pivotArea>
    </format>
    <format>
      <pivotArea dataOnly="0" labelOnly="1" fieldPosition="0">
        <references count="3">
          <reference field="1" count="1" selected="0">
            <x v="2"/>
          </reference>
          <reference field="2" count="1" selected="0">
            <x v="29"/>
          </reference>
          <reference field="4" count="1">
            <x v="2"/>
          </reference>
        </references>
      </pivotArea>
    </format>
    <format>
      <pivotArea dataOnly="0" labelOnly="1" fieldPosition="0">
        <references count="3">
          <reference field="1" count="1" selected="0">
            <x v="2"/>
          </reference>
          <reference field="2" count="1" selected="0">
            <x v="30"/>
          </reference>
          <reference field="4" count="1">
            <x v="2"/>
          </reference>
        </references>
      </pivotArea>
    </format>
    <format>
      <pivotArea dataOnly="0" labelOnly="1" fieldPosition="0">
        <references count="3">
          <reference field="1" count="1" selected="0">
            <x v="2"/>
          </reference>
          <reference field="2" count="1" selected="0">
            <x v="31"/>
          </reference>
          <reference field="4" count="1">
            <x v="2"/>
          </reference>
        </references>
      </pivotArea>
    </format>
    <format>
      <pivotArea dataOnly="0" labelOnly="1" fieldPosition="0">
        <references count="3">
          <reference field="1" count="1" selected="0">
            <x v="2"/>
          </reference>
          <reference field="2" count="1" selected="0">
            <x v="32"/>
          </reference>
          <reference field="4" count="1">
            <x v="7"/>
          </reference>
        </references>
      </pivotArea>
    </format>
    <format>
      <pivotArea dataOnly="0" labelOnly="1" fieldPosition="0">
        <references count="3">
          <reference field="1" count="1" selected="0">
            <x v="2"/>
          </reference>
          <reference field="2" count="1" selected="0">
            <x v="36"/>
          </reference>
          <reference field="4" count="1">
            <x v="11"/>
          </reference>
        </references>
      </pivotArea>
    </format>
    <format>
      <pivotArea dataOnly="0" labelOnly="1" fieldPosition="0">
        <references count="3">
          <reference field="1" count="1" selected="0">
            <x v="2"/>
          </reference>
          <reference field="2" count="1" selected="0">
            <x v="37"/>
          </reference>
          <reference field="4" count="1">
            <x v="2"/>
          </reference>
        </references>
      </pivotArea>
    </format>
    <format>
      <pivotArea dataOnly="0" labelOnly="1" fieldPosition="0">
        <references count="4">
          <reference field="1" count="1" selected="0">
            <x v="0"/>
          </reference>
          <reference field="2" count="1" selected="0">
            <x v="10"/>
          </reference>
          <reference field="4" count="1" selected="0">
            <x v="2"/>
          </reference>
          <reference field="6" count="1">
            <x v="2"/>
          </reference>
        </references>
      </pivotArea>
    </format>
    <format>
      <pivotArea dataOnly="0" labelOnly="1" fieldPosition="0">
        <references count="4">
          <reference field="1" count="1" selected="0">
            <x v="0"/>
          </reference>
          <reference field="2" count="1" selected="0">
            <x v="24"/>
          </reference>
          <reference field="4" count="1" selected="0">
            <x v="2"/>
          </reference>
          <reference field="6" count="1">
            <x v="2"/>
          </reference>
        </references>
      </pivotArea>
    </format>
    <format>
      <pivotArea dataOnly="0" labelOnly="1" fieldPosition="0">
        <references count="4">
          <reference field="1" count="1" selected="0">
            <x v="0"/>
          </reference>
          <reference field="2" count="1" selected="0">
            <x v="33"/>
          </reference>
          <reference field="4" count="1" selected="0">
            <x v="2"/>
          </reference>
          <reference field="6" count="2">
            <x v="2"/>
            <x v="3"/>
          </reference>
        </references>
      </pivotArea>
    </format>
    <format>
      <pivotArea dataOnly="0" labelOnly="1" fieldPosition="0">
        <references count="4">
          <reference field="1" count="1" selected="0">
            <x v="0"/>
          </reference>
          <reference field="2" count="1" selected="0">
            <x v="35"/>
          </reference>
          <reference field="4" count="1" selected="0">
            <x v="2"/>
          </reference>
          <reference field="6" count="1">
            <x v="2"/>
          </reference>
        </references>
      </pivotArea>
    </format>
    <format>
      <pivotArea dataOnly="0" labelOnly="1" fieldPosition="0">
        <references count="4">
          <reference field="1" count="1" selected="0">
            <x v="1"/>
          </reference>
          <reference field="2" count="1" selected="0">
            <x v="12"/>
          </reference>
          <reference field="4" count="1" selected="0">
            <x v="12"/>
          </reference>
          <reference field="6" count="1">
            <x v="2"/>
          </reference>
        </references>
      </pivotArea>
    </format>
    <format>
      <pivotArea dataOnly="0" labelOnly="1" fieldPosition="0">
        <references count="4">
          <reference field="1" count="1" selected="0">
            <x v="1"/>
          </reference>
          <reference field="2" count="1" selected="0">
            <x v="13"/>
          </reference>
          <reference field="4" count="1" selected="0">
            <x v="12"/>
          </reference>
          <reference field="6" count="1">
            <x v="2"/>
          </reference>
        </references>
      </pivotArea>
    </format>
    <format>
      <pivotArea dataOnly="0" labelOnly="1" fieldPosition="0">
        <references count="4">
          <reference field="1" count="1" selected="0">
            <x v="1"/>
          </reference>
          <reference field="2" count="1" selected="0">
            <x v="34"/>
          </reference>
          <reference field="4" count="1" selected="0">
            <x v="12"/>
          </reference>
          <reference field="6" count="1">
            <x v="2"/>
          </reference>
        </references>
      </pivotArea>
    </format>
    <format>
      <pivotArea dataOnly="0" labelOnly="1" fieldPosition="0">
        <references count="4">
          <reference field="1" count="1" selected="0">
            <x v="2"/>
          </reference>
          <reference field="2" count="1" selected="0">
            <x v="1"/>
          </reference>
          <reference field="4" count="1" selected="0">
            <x v="2"/>
          </reference>
          <reference field="6" count="1">
            <x v="1"/>
          </reference>
        </references>
      </pivotArea>
    </format>
    <format>
      <pivotArea dataOnly="0" labelOnly="1" fieldPosition="0">
        <references count="4">
          <reference field="1" count="1" selected="0">
            <x v="2"/>
          </reference>
          <reference field="2" count="1" selected="0">
            <x v="2"/>
          </reference>
          <reference field="4" count="1" selected="0">
            <x v="12"/>
          </reference>
          <reference field="6" count="1">
            <x v="2"/>
          </reference>
        </references>
      </pivotArea>
    </format>
    <format>
      <pivotArea dataOnly="0" labelOnly="1" fieldPosition="0">
        <references count="4">
          <reference field="1" count="1" selected="0">
            <x v="2"/>
          </reference>
          <reference field="2" count="1" selected="0">
            <x v="3"/>
          </reference>
          <reference field="4" count="1" selected="0">
            <x v="2"/>
          </reference>
          <reference field="6" count="1">
            <x v="2"/>
          </reference>
        </references>
      </pivotArea>
    </format>
    <format>
      <pivotArea dataOnly="0" labelOnly="1" fieldPosition="0">
        <references count="4">
          <reference field="1" count="1" selected="0">
            <x v="2"/>
          </reference>
          <reference field="2" count="1" selected="0">
            <x v="4"/>
          </reference>
          <reference field="4" count="1" selected="0">
            <x v="12"/>
          </reference>
          <reference field="6" count="1">
            <x v="4"/>
          </reference>
        </references>
      </pivotArea>
    </format>
    <format>
      <pivotArea dataOnly="0" labelOnly="1" fieldPosition="0">
        <references count="4">
          <reference field="1" count="1" selected="0">
            <x v="2"/>
          </reference>
          <reference field="2" count="1" selected="0">
            <x v="5"/>
          </reference>
          <reference field="4" count="1" selected="0">
            <x v="12"/>
          </reference>
          <reference field="6" count="1">
            <x v="4"/>
          </reference>
        </references>
      </pivotArea>
    </format>
    <format>
      <pivotArea dataOnly="0" labelOnly="1" fieldPosition="0">
        <references count="4">
          <reference field="1" count="1" selected="0">
            <x v="2"/>
          </reference>
          <reference field="2" count="1" selected="0">
            <x v="6"/>
          </reference>
          <reference field="4" count="1" selected="0">
            <x v="12"/>
          </reference>
          <reference field="6" count="1">
            <x v="4"/>
          </reference>
        </references>
      </pivotArea>
    </format>
    <format>
      <pivotArea dataOnly="0" labelOnly="1" fieldPosition="0">
        <references count="4">
          <reference field="1" count="1" selected="0">
            <x v="2"/>
          </reference>
          <reference field="2" count="1" selected="0">
            <x v="7"/>
          </reference>
          <reference field="4" count="1" selected="0">
            <x v="12"/>
          </reference>
          <reference field="6" count="1">
            <x v="4"/>
          </reference>
        </references>
      </pivotArea>
    </format>
    <format>
      <pivotArea dataOnly="0" labelOnly="1" fieldPosition="0">
        <references count="4">
          <reference field="1" count="1" selected="0">
            <x v="2"/>
          </reference>
          <reference field="2" count="1" selected="0">
            <x v="8"/>
          </reference>
          <reference field="4" count="1" selected="0">
            <x v="12"/>
          </reference>
          <reference field="6" count="1">
            <x v="4"/>
          </reference>
        </references>
      </pivotArea>
    </format>
    <format>
      <pivotArea dataOnly="0" labelOnly="1" fieldPosition="0">
        <references count="4">
          <reference field="1" count="1" selected="0">
            <x v="2"/>
          </reference>
          <reference field="2" count="1" selected="0">
            <x v="9"/>
          </reference>
          <reference field="4" count="1" selected="0">
            <x v="8"/>
          </reference>
          <reference field="6" count="1">
            <x v="2"/>
          </reference>
        </references>
      </pivotArea>
    </format>
    <format>
      <pivotArea dataOnly="0" labelOnly="1" fieldPosition="0">
        <references count="4">
          <reference field="1" count="1" selected="0">
            <x v="2"/>
          </reference>
          <reference field="2" count="1" selected="0">
            <x v="11"/>
          </reference>
          <reference field="4" count="1" selected="0">
            <x v="2"/>
          </reference>
          <reference field="6" count="1">
            <x v="2"/>
          </reference>
        </references>
      </pivotArea>
    </format>
    <format>
      <pivotArea dataOnly="0" labelOnly="1" fieldPosition="0">
        <references count="4">
          <reference field="1" count="1" selected="0">
            <x v="2"/>
          </reference>
          <reference field="2" count="1" selected="0">
            <x v="14"/>
          </reference>
          <reference field="4" count="1" selected="0">
            <x v="5"/>
          </reference>
          <reference field="6" count="1">
            <x v="2"/>
          </reference>
        </references>
      </pivotArea>
    </format>
    <format>
      <pivotArea dataOnly="0" labelOnly="1" fieldPosition="0">
        <references count="4">
          <reference field="1" count="1" selected="0">
            <x v="2"/>
          </reference>
          <reference field="2" count="1" selected="0">
            <x v="15"/>
          </reference>
          <reference field="4" count="1" selected="0">
            <x v="5"/>
          </reference>
          <reference field="6" count="1">
            <x v="2"/>
          </reference>
        </references>
      </pivotArea>
    </format>
    <format>
      <pivotArea dataOnly="0" labelOnly="1" fieldPosition="0">
        <references count="4">
          <reference field="1" count="1" selected="0">
            <x v="2"/>
          </reference>
          <reference field="2" count="1" selected="0">
            <x v="16"/>
          </reference>
          <reference field="4" count="1" selected="0">
            <x v="7"/>
          </reference>
          <reference field="6" count="1">
            <x v="2"/>
          </reference>
        </references>
      </pivotArea>
    </format>
    <format>
      <pivotArea dataOnly="0" labelOnly="1" fieldPosition="0">
        <references count="4">
          <reference field="1" count="1" selected="0">
            <x v="2"/>
          </reference>
          <reference field="2" count="1" selected="0">
            <x v="17"/>
          </reference>
          <reference field="4" count="1" selected="0">
            <x v="9"/>
          </reference>
          <reference field="6" count="1">
            <x v="2"/>
          </reference>
        </references>
      </pivotArea>
    </format>
    <format>
      <pivotArea dataOnly="0" labelOnly="1" fieldPosition="0">
        <references count="4">
          <reference field="1" count="1" selected="0">
            <x v="2"/>
          </reference>
          <reference field="2" count="1" selected="0">
            <x v="18"/>
          </reference>
          <reference field="4" count="1" selected="0">
            <x v="5"/>
          </reference>
          <reference field="6" count="1">
            <x v="2"/>
          </reference>
        </references>
      </pivotArea>
    </format>
    <format>
      <pivotArea dataOnly="0" labelOnly="1" fieldPosition="0">
        <references count="4">
          <reference field="1" count="1" selected="0">
            <x v="2"/>
          </reference>
          <reference field="2" count="1" selected="0">
            <x v="19"/>
          </reference>
          <reference field="4" count="1" selected="0">
            <x v="2"/>
          </reference>
          <reference field="6" count="1">
            <x v="3"/>
          </reference>
        </references>
      </pivotArea>
    </format>
    <format>
      <pivotArea dataOnly="0" labelOnly="1" fieldPosition="0">
        <references count="4">
          <reference field="1" count="1" selected="0">
            <x v="2"/>
          </reference>
          <reference field="2" count="1" selected="0">
            <x v="20"/>
          </reference>
          <reference field="4" count="1" selected="0">
            <x v="2"/>
          </reference>
          <reference field="6" count="1">
            <x v="3"/>
          </reference>
        </references>
      </pivotArea>
    </format>
    <format>
      <pivotArea dataOnly="0" labelOnly="1" fieldPosition="0">
        <references count="4">
          <reference field="1" count="1" selected="0">
            <x v="2"/>
          </reference>
          <reference field="2" count="1" selected="0">
            <x v="21"/>
          </reference>
          <reference field="4" count="1" selected="0">
            <x v="7"/>
          </reference>
          <reference field="6" count="1">
            <x v="1"/>
          </reference>
        </references>
      </pivotArea>
    </format>
    <format>
      <pivotArea dataOnly="0" labelOnly="1" fieldPosition="0">
        <references count="4">
          <reference field="1" count="1" selected="0">
            <x v="2"/>
          </reference>
          <reference field="2" count="1" selected="0">
            <x v="22"/>
          </reference>
          <reference field="4" count="1" selected="0">
            <x v="11"/>
          </reference>
          <reference field="6" count="1">
            <x v="1"/>
          </reference>
        </references>
      </pivotArea>
    </format>
    <format>
      <pivotArea dataOnly="0" labelOnly="1" fieldPosition="0">
        <references count="4">
          <reference field="1" count="1" selected="0">
            <x v="2"/>
          </reference>
          <reference field="2" count="1" selected="0">
            <x v="23"/>
          </reference>
          <reference field="4" count="1" selected="0">
            <x v="11"/>
          </reference>
          <reference field="6" count="1">
            <x v="2"/>
          </reference>
        </references>
      </pivotArea>
    </format>
    <format>
      <pivotArea dataOnly="0" labelOnly="1" fieldPosition="0">
        <references count="4">
          <reference field="1" count="1" selected="0">
            <x v="2"/>
          </reference>
          <reference field="2" count="1" selected="0">
            <x v="25"/>
          </reference>
          <reference field="4" count="1" selected="0">
            <x v="7"/>
          </reference>
          <reference field="6" count="1">
            <x v="2"/>
          </reference>
        </references>
      </pivotArea>
    </format>
    <format>
      <pivotArea dataOnly="0" labelOnly="1" fieldPosition="0">
        <references count="4">
          <reference field="1" count="1" selected="0">
            <x v="2"/>
          </reference>
          <reference field="2" count="1" selected="0">
            <x v="26"/>
          </reference>
          <reference field="4" count="1" selected="0">
            <x v="6"/>
          </reference>
          <reference field="6" count="1">
            <x v="2"/>
          </reference>
        </references>
      </pivotArea>
    </format>
    <format>
      <pivotArea dataOnly="0" labelOnly="1" fieldPosition="0">
        <references count="4">
          <reference field="1" count="1" selected="0">
            <x v="2"/>
          </reference>
          <reference field="2" count="1" selected="0">
            <x v="27"/>
          </reference>
          <reference field="4" count="1" selected="0">
            <x v="1"/>
          </reference>
          <reference field="6" count="1">
            <x v="2"/>
          </reference>
        </references>
      </pivotArea>
    </format>
    <format>
      <pivotArea dataOnly="0" labelOnly="1" fieldPosition="0">
        <references count="4">
          <reference field="1" count="1" selected="0">
            <x v="2"/>
          </reference>
          <reference field="2" count="1" selected="0">
            <x v="28"/>
          </reference>
          <reference field="4" count="1" selected="0">
            <x v="5"/>
          </reference>
          <reference field="6" count="1">
            <x v="2"/>
          </reference>
        </references>
      </pivotArea>
    </format>
    <format>
      <pivotArea dataOnly="0" labelOnly="1" fieldPosition="0">
        <references count="4">
          <reference field="1" count="1" selected="0">
            <x v="2"/>
          </reference>
          <reference field="2" count="1" selected="0">
            <x v="29"/>
          </reference>
          <reference field="4" count="1" selected="0">
            <x v="2"/>
          </reference>
          <reference field="6" count="1">
            <x v="2"/>
          </reference>
        </references>
      </pivotArea>
    </format>
    <format>
      <pivotArea dataOnly="0" labelOnly="1" fieldPosition="0">
        <references count="4">
          <reference field="1" count="1" selected="0">
            <x v="2"/>
          </reference>
          <reference field="2" count="1" selected="0">
            <x v="30"/>
          </reference>
          <reference field="4" count="1" selected="0">
            <x v="2"/>
          </reference>
          <reference field="6" count="1">
            <x v="2"/>
          </reference>
        </references>
      </pivotArea>
    </format>
    <format>
      <pivotArea dataOnly="0" labelOnly="1" fieldPosition="0">
        <references count="4">
          <reference field="1" count="1" selected="0">
            <x v="2"/>
          </reference>
          <reference field="2" count="1" selected="0">
            <x v="31"/>
          </reference>
          <reference field="4" count="1" selected="0">
            <x v="2"/>
          </reference>
          <reference field="6" count="1">
            <x v="2"/>
          </reference>
        </references>
      </pivotArea>
    </format>
    <format>
      <pivotArea dataOnly="0" labelOnly="1" fieldPosition="0">
        <references count="4">
          <reference field="1" count="1" selected="0">
            <x v="2"/>
          </reference>
          <reference field="2" count="1" selected="0">
            <x v="32"/>
          </reference>
          <reference field="4" count="1" selected="0">
            <x v="7"/>
          </reference>
          <reference field="6" count="1">
            <x v="2"/>
          </reference>
        </references>
      </pivotArea>
    </format>
    <format>
      <pivotArea dataOnly="0" labelOnly="1" fieldPosition="0">
        <references count="4">
          <reference field="1" count="1" selected="0">
            <x v="2"/>
          </reference>
          <reference field="2" count="1" selected="0">
            <x v="36"/>
          </reference>
          <reference field="4" count="1" selected="0">
            <x v="11"/>
          </reference>
          <reference field="6" count="1">
            <x v="2"/>
          </reference>
        </references>
      </pivotArea>
    </format>
    <format>
      <pivotArea dataOnly="0" labelOnly="1" fieldPosition="0">
        <references count="4">
          <reference field="1" count="1" selected="0">
            <x v="2"/>
          </reference>
          <reference field="2" count="1" selected="0">
            <x v="37"/>
          </reference>
          <reference field="4" count="1" selected="0">
            <x v="2"/>
          </reference>
          <reference field="6"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Таблица1" displayName="Таблица1" ref="A1:A12">
  <autoFilter ref="A1:A12"/>
  <tableColumns count="1">
    <tableColumn id="1" name="категория" dataDxfId="0"/>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278"/>
  <sheetViews>
    <sheetView topLeftCell="A226" workbookViewId="0">
      <selection activeCell="B234" sqref="B234"/>
    </sheetView>
  </sheetViews>
  <sheetFormatPr defaultColWidth="9.140625" defaultRowHeight="12.75" x14ac:dyDescent="0.2"/>
  <cols>
    <col min="1" max="1" width="9.140625" style="2" customWidth="1"/>
    <col min="2" max="2" width="82.42578125" style="2" customWidth="1"/>
    <col min="3" max="3" width="28.85546875" style="1" customWidth="1"/>
    <col min="4" max="4" width="15.42578125" style="3" customWidth="1"/>
    <col min="5" max="5" width="44.7109375" style="1" customWidth="1"/>
    <col min="6" max="6" width="6.7109375" style="1" customWidth="1"/>
    <col min="7" max="7" width="6.28515625" style="1" customWidth="1"/>
    <col min="8" max="8" width="6.42578125" style="1" customWidth="1"/>
    <col min="9" max="9" width="6.28515625" style="1" customWidth="1"/>
    <col min="10" max="10" width="13.42578125" style="1" customWidth="1"/>
    <col min="11" max="11" width="8.7109375" style="1" customWidth="1"/>
    <col min="12" max="15" width="6.85546875" style="1" customWidth="1"/>
    <col min="16" max="16" width="7.140625" style="1" customWidth="1"/>
    <col min="17" max="17" width="7.7109375" style="1" customWidth="1"/>
    <col min="18" max="18" width="7.140625" style="1" customWidth="1"/>
    <col min="19" max="21" width="6.7109375" style="1" customWidth="1"/>
    <col min="22" max="22" width="6.85546875" style="4" customWidth="1"/>
    <col min="23" max="23" width="8" style="4" customWidth="1"/>
    <col min="24" max="24" width="7.5703125" style="4" customWidth="1"/>
    <col min="25" max="30" width="7" style="1" customWidth="1"/>
    <col min="31" max="33" width="6.85546875" style="1" customWidth="1"/>
    <col min="34" max="34" width="7.28515625" style="1" customWidth="1"/>
    <col min="35" max="37" width="5.42578125" style="1" customWidth="1"/>
    <col min="38" max="40" width="6.5703125" style="1" customWidth="1"/>
    <col min="41" max="43" width="6.140625" style="1" customWidth="1"/>
    <col min="44" max="44" width="5.7109375" style="1" customWidth="1"/>
    <col min="45" max="47" width="7.7109375" style="1" customWidth="1"/>
    <col min="48" max="48" width="10.42578125" style="1" customWidth="1"/>
    <col min="49" max="49" width="9.5703125" style="1" customWidth="1"/>
    <col min="50" max="50" width="10.5703125" style="1" customWidth="1"/>
    <col min="51" max="55" width="5.7109375" style="1" customWidth="1"/>
    <col min="56" max="56" width="4.5703125" style="1" customWidth="1"/>
    <col min="57" max="64" width="5.5703125" style="1" customWidth="1"/>
    <col min="65" max="67" width="6.140625" style="1" customWidth="1"/>
    <col min="68" max="70" width="6.85546875" style="1" customWidth="1"/>
    <col min="71" max="72" width="7.28515625" style="1" customWidth="1"/>
    <col min="73" max="73" width="6.140625" style="1" customWidth="1"/>
    <col min="74" max="76" width="6.28515625" style="1" customWidth="1"/>
    <col min="77" max="77" width="4.7109375" style="1" customWidth="1"/>
    <col min="78" max="78" width="10.5703125" style="1" customWidth="1"/>
    <col min="79" max="80" width="6.140625" style="1" customWidth="1"/>
    <col min="81" max="83" width="6.140625" style="4" customWidth="1"/>
    <col min="84" max="84" width="5.7109375" style="4" customWidth="1"/>
    <col min="85" max="87" width="6.42578125" style="4" customWidth="1"/>
    <col min="88" max="90" width="6.85546875" style="4" customWidth="1"/>
    <col min="91" max="91" width="5.85546875" style="4" customWidth="1"/>
    <col min="92" max="96" width="6" style="4" customWidth="1"/>
    <col min="97" max="102" width="5.85546875" style="4" customWidth="1"/>
    <col min="103" max="105" width="6.140625" style="4" customWidth="1"/>
    <col min="106" max="111" width="5.7109375" style="4" customWidth="1"/>
    <col min="112" max="114" width="5" style="4" customWidth="1"/>
    <col min="115" max="117" width="6.42578125" style="4" customWidth="1"/>
    <col min="118" max="120" width="5.42578125" style="4" customWidth="1"/>
    <col min="121" max="123" width="6" style="4" customWidth="1"/>
    <col min="124" max="126" width="5.7109375" style="4" customWidth="1"/>
    <col min="127" max="129" width="5.85546875" style="4" customWidth="1"/>
    <col min="130" max="132" width="6.140625" style="4" customWidth="1"/>
    <col min="133" max="135" width="6.5703125" style="4" customWidth="1"/>
    <col min="136" max="138" width="6.28515625" style="4" customWidth="1"/>
    <col min="139" max="141" width="5.85546875" style="4" customWidth="1"/>
    <col min="142" max="144" width="6" style="4" customWidth="1"/>
    <col min="145" max="147" width="5.5703125" style="4" customWidth="1"/>
    <col min="148" max="148" width="5.7109375" style="4" customWidth="1"/>
    <col min="149" max="149" width="5.140625" style="4" customWidth="1"/>
    <col min="150" max="150" width="5.42578125" style="4" customWidth="1"/>
    <col min="151" max="204" width="5.28515625" style="4" customWidth="1"/>
    <col min="205" max="16384" width="9.140625" style="1"/>
  </cols>
  <sheetData>
    <row r="1" spans="1:204" ht="75.75" customHeight="1" x14ac:dyDescent="0.2">
      <c r="C1" s="5"/>
      <c r="D1" s="5"/>
      <c r="E1" s="5" t="s">
        <v>0</v>
      </c>
      <c r="F1" s="433" t="s">
        <v>1</v>
      </c>
      <c r="G1" s="434" t="s">
        <v>2</v>
      </c>
      <c r="H1" s="435" t="s">
        <v>3</v>
      </c>
      <c r="I1" s="436" t="s">
        <v>4</v>
      </c>
      <c r="J1" s="437" t="s">
        <v>5</v>
      </c>
      <c r="K1" s="6">
        <v>123456789</v>
      </c>
      <c r="L1" s="3"/>
      <c r="P1" s="7"/>
      <c r="Q1" s="7"/>
      <c r="R1" s="7"/>
      <c r="S1" s="7"/>
      <c r="T1" s="7"/>
      <c r="U1" s="7"/>
    </row>
    <row r="2" spans="1:204" ht="18.75" customHeight="1" x14ac:dyDescent="0.2">
      <c r="C2" s="2"/>
      <c r="D2" s="8"/>
      <c r="E2" s="8"/>
      <c r="F2" s="433"/>
      <c r="G2" s="434"/>
      <c r="H2" s="435"/>
      <c r="I2" s="436"/>
      <c r="J2" s="437"/>
      <c r="K2" s="427" t="s">
        <v>6</v>
      </c>
      <c r="P2" s="9"/>
      <c r="Q2" s="9"/>
      <c r="R2" s="9"/>
      <c r="S2" s="9"/>
      <c r="T2" s="9"/>
      <c r="U2" s="9"/>
    </row>
    <row r="3" spans="1:204" s="10" customFormat="1" ht="84.75" customHeight="1" x14ac:dyDescent="0.3">
      <c r="A3" s="11"/>
      <c r="B3" s="12" t="s">
        <v>7</v>
      </c>
      <c r="C3" s="11"/>
      <c r="D3" s="11"/>
      <c r="E3" s="11"/>
      <c r="F3" s="433"/>
      <c r="G3" s="434"/>
      <c r="H3" s="435"/>
      <c r="I3" s="436"/>
      <c r="J3" s="437"/>
      <c r="K3" s="427"/>
      <c r="L3" s="11"/>
      <c r="P3" s="13"/>
      <c r="Q3" s="13"/>
      <c r="R3" s="13"/>
      <c r="S3" s="13"/>
      <c r="T3" s="13"/>
      <c r="U3" s="13"/>
      <c r="V3" s="14"/>
      <c r="W3" s="14"/>
      <c r="X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row>
    <row r="5" spans="1:204" s="7" customFormat="1" ht="79.5" customHeight="1" x14ac:dyDescent="0.2">
      <c r="A5" s="15" t="s">
        <v>8</v>
      </c>
      <c r="B5" s="16" t="s">
        <v>9</v>
      </c>
      <c r="C5" s="17" t="s">
        <v>10</v>
      </c>
      <c r="D5" s="18" t="s">
        <v>11</v>
      </c>
      <c r="E5" s="17" t="s">
        <v>12</v>
      </c>
      <c r="F5" s="19" t="s">
        <v>13</v>
      </c>
      <c r="G5" s="20" t="s">
        <v>14</v>
      </c>
      <c r="H5" s="20" t="s">
        <v>15</v>
      </c>
      <c r="I5" s="20" t="s">
        <v>16</v>
      </c>
      <c r="J5" s="21" t="s">
        <v>17</v>
      </c>
      <c r="K5" s="21" t="s">
        <v>18</v>
      </c>
      <c r="L5" s="21" t="s">
        <v>18</v>
      </c>
      <c r="M5" s="21" t="s">
        <v>18</v>
      </c>
      <c r="N5" s="22" t="s">
        <v>19</v>
      </c>
      <c r="O5" s="22" t="s">
        <v>19</v>
      </c>
      <c r="P5" s="22" t="s">
        <v>19</v>
      </c>
      <c r="Q5" s="23" t="s">
        <v>20</v>
      </c>
      <c r="R5" s="23" t="s">
        <v>20</v>
      </c>
      <c r="S5" s="23" t="s">
        <v>20</v>
      </c>
      <c r="T5" s="24" t="s">
        <v>21</v>
      </c>
      <c r="U5" s="24" t="s">
        <v>21</v>
      </c>
      <c r="V5" s="24" t="s">
        <v>21</v>
      </c>
      <c r="W5" s="23" t="s">
        <v>22</v>
      </c>
      <c r="X5" s="23" t="s">
        <v>22</v>
      </c>
      <c r="Y5" s="23" t="s">
        <v>22</v>
      </c>
      <c r="Z5" s="24" t="s">
        <v>23</v>
      </c>
      <c r="AA5" s="24" t="s">
        <v>23</v>
      </c>
      <c r="AB5" s="24" t="s">
        <v>23</v>
      </c>
      <c r="AC5" s="24" t="s">
        <v>24</v>
      </c>
      <c r="AD5" s="24" t="s">
        <v>24</v>
      </c>
      <c r="AE5" s="24" t="s">
        <v>24</v>
      </c>
      <c r="AF5" s="24" t="s">
        <v>25</v>
      </c>
      <c r="AG5" s="24" t="s">
        <v>25</v>
      </c>
      <c r="AH5" s="24" t="s">
        <v>25</v>
      </c>
      <c r="AI5" s="22" t="s">
        <v>26</v>
      </c>
      <c r="AJ5" s="22" t="s">
        <v>27</v>
      </c>
      <c r="AK5" s="22" t="s">
        <v>27</v>
      </c>
      <c r="AL5" s="22" t="s">
        <v>27</v>
      </c>
      <c r="AM5" s="22" t="s">
        <v>28</v>
      </c>
      <c r="AN5" s="22" t="s">
        <v>28</v>
      </c>
      <c r="AO5" s="22" t="s">
        <v>28</v>
      </c>
      <c r="AP5" s="22" t="s">
        <v>29</v>
      </c>
      <c r="AQ5" s="22" t="s">
        <v>29</v>
      </c>
      <c r="AR5" s="22" t="s">
        <v>29</v>
      </c>
      <c r="AS5" s="24" t="s">
        <v>30</v>
      </c>
      <c r="AT5" s="24" t="s">
        <v>30</v>
      </c>
      <c r="AU5" s="24" t="s">
        <v>30</v>
      </c>
      <c r="AV5" s="24" t="s">
        <v>31</v>
      </c>
      <c r="AW5" s="24" t="s">
        <v>31</v>
      </c>
      <c r="AX5" s="24" t="s">
        <v>31</v>
      </c>
      <c r="AY5" s="22" t="s">
        <v>32</v>
      </c>
      <c r="AZ5" s="22" t="s">
        <v>32</v>
      </c>
      <c r="BA5" s="22" t="s">
        <v>32</v>
      </c>
      <c r="BB5" s="22" t="s">
        <v>33</v>
      </c>
      <c r="BC5" s="22" t="s">
        <v>33</v>
      </c>
      <c r="BD5" s="22" t="s">
        <v>33</v>
      </c>
      <c r="BE5" s="22" t="s">
        <v>34</v>
      </c>
      <c r="BF5" s="22" t="s">
        <v>34</v>
      </c>
      <c r="BG5" s="22" t="s">
        <v>34</v>
      </c>
      <c r="BH5" s="22" t="s">
        <v>35</v>
      </c>
      <c r="BI5" s="22" t="s">
        <v>35</v>
      </c>
      <c r="BJ5" s="22" t="s">
        <v>35</v>
      </c>
      <c r="BK5" s="22" t="s">
        <v>36</v>
      </c>
      <c r="BL5" s="22" t="s">
        <v>36</v>
      </c>
      <c r="BM5" s="22" t="s">
        <v>36</v>
      </c>
      <c r="BN5" s="22" t="s">
        <v>37</v>
      </c>
      <c r="BO5" s="22" t="s">
        <v>37</v>
      </c>
      <c r="BP5" s="22" t="s">
        <v>37</v>
      </c>
      <c r="BQ5" s="22" t="s">
        <v>38</v>
      </c>
      <c r="BR5" s="22" t="s">
        <v>38</v>
      </c>
      <c r="BS5" s="22" t="s">
        <v>38</v>
      </c>
      <c r="BT5" s="22" t="s">
        <v>39</v>
      </c>
      <c r="BU5" s="22" t="s">
        <v>39</v>
      </c>
      <c r="BV5" s="22" t="s">
        <v>39</v>
      </c>
      <c r="BW5" s="22" t="s">
        <v>40</v>
      </c>
      <c r="BX5" s="22" t="s">
        <v>40</v>
      </c>
      <c r="BY5" s="22" t="s">
        <v>40</v>
      </c>
      <c r="BZ5" s="22" t="s">
        <v>41</v>
      </c>
      <c r="CA5" s="25" t="s">
        <v>42</v>
      </c>
      <c r="CB5" s="25" t="s">
        <v>42</v>
      </c>
      <c r="CC5" s="25" t="s">
        <v>42</v>
      </c>
      <c r="CD5" s="25" t="s">
        <v>43</v>
      </c>
      <c r="CE5" s="25" t="s">
        <v>43</v>
      </c>
      <c r="CF5" s="25" t="s">
        <v>43</v>
      </c>
      <c r="CG5" s="25" t="s">
        <v>44</v>
      </c>
      <c r="CH5" s="25" t="s">
        <v>44</v>
      </c>
      <c r="CI5" s="25" t="s">
        <v>44</v>
      </c>
      <c r="CJ5" s="25" t="s">
        <v>45</v>
      </c>
      <c r="CK5" s="25" t="s">
        <v>45</v>
      </c>
      <c r="CL5" s="25" t="s">
        <v>45</v>
      </c>
      <c r="CM5" s="25" t="s">
        <v>46</v>
      </c>
      <c r="CN5" s="25" t="s">
        <v>46</v>
      </c>
      <c r="CO5" s="25" t="s">
        <v>46</v>
      </c>
      <c r="CP5" s="25" t="s">
        <v>47</v>
      </c>
      <c r="CQ5" s="25" t="s">
        <v>47</v>
      </c>
      <c r="CR5" s="25" t="s">
        <v>47</v>
      </c>
      <c r="CS5" s="25" t="s">
        <v>48</v>
      </c>
      <c r="CT5" s="25" t="s">
        <v>48</v>
      </c>
      <c r="CU5" s="25" t="s">
        <v>48</v>
      </c>
      <c r="CV5" s="25" t="s">
        <v>49</v>
      </c>
      <c r="CW5" s="25" t="s">
        <v>49</v>
      </c>
      <c r="CX5" s="25" t="s">
        <v>49</v>
      </c>
      <c r="CY5" s="25" t="s">
        <v>50</v>
      </c>
      <c r="CZ5" s="25" t="s">
        <v>50</v>
      </c>
      <c r="DA5" s="25" t="s">
        <v>50</v>
      </c>
      <c r="DB5" s="25" t="s">
        <v>51</v>
      </c>
      <c r="DC5" s="25" t="s">
        <v>51</v>
      </c>
      <c r="DD5" s="25" t="s">
        <v>51</v>
      </c>
      <c r="DE5" s="25" t="s">
        <v>52</v>
      </c>
      <c r="DF5" s="25" t="s">
        <v>52</v>
      </c>
      <c r="DG5" s="25" t="s">
        <v>52</v>
      </c>
      <c r="DH5" s="25" t="s">
        <v>53</v>
      </c>
      <c r="DI5" s="25" t="s">
        <v>53</v>
      </c>
      <c r="DJ5" s="25" t="s">
        <v>53</v>
      </c>
      <c r="DK5" s="25" t="s">
        <v>54</v>
      </c>
      <c r="DL5" s="25" t="s">
        <v>54</v>
      </c>
      <c r="DM5" s="25" t="s">
        <v>54</v>
      </c>
      <c r="DN5" s="25" t="s">
        <v>55</v>
      </c>
      <c r="DO5" s="25" t="s">
        <v>55</v>
      </c>
      <c r="DP5" s="25" t="s">
        <v>55</v>
      </c>
      <c r="DQ5" s="25" t="s">
        <v>56</v>
      </c>
      <c r="DR5" s="25" t="s">
        <v>56</v>
      </c>
      <c r="DS5" s="25" t="s">
        <v>56</v>
      </c>
      <c r="DT5" s="25" t="s">
        <v>57</v>
      </c>
      <c r="DU5" s="25" t="s">
        <v>57</v>
      </c>
      <c r="DV5" s="25" t="s">
        <v>57</v>
      </c>
      <c r="DW5" s="25" t="s">
        <v>58</v>
      </c>
      <c r="DX5" s="25" t="s">
        <v>58</v>
      </c>
      <c r="DY5" s="25" t="s">
        <v>58</v>
      </c>
      <c r="DZ5" s="25" t="s">
        <v>59</v>
      </c>
      <c r="EA5" s="25" t="s">
        <v>59</v>
      </c>
      <c r="EB5" s="25" t="s">
        <v>59</v>
      </c>
      <c r="EC5" s="25" t="s">
        <v>60</v>
      </c>
      <c r="ED5" s="25" t="s">
        <v>60</v>
      </c>
      <c r="EE5" s="25" t="s">
        <v>60</v>
      </c>
      <c r="EF5" s="25" t="s">
        <v>61</v>
      </c>
      <c r="EG5" s="25" t="s">
        <v>61</v>
      </c>
      <c r="EH5" s="25" t="s">
        <v>61</v>
      </c>
      <c r="EI5" s="25" t="s">
        <v>62</v>
      </c>
      <c r="EJ5" s="25" t="s">
        <v>62</v>
      </c>
      <c r="EK5" s="25" t="s">
        <v>62</v>
      </c>
      <c r="EL5" s="25" t="s">
        <v>63</v>
      </c>
      <c r="EM5" s="25" t="s">
        <v>63</v>
      </c>
      <c r="EN5" s="25" t="s">
        <v>63</v>
      </c>
      <c r="EO5" s="25" t="s">
        <v>64</v>
      </c>
      <c r="EP5" s="25" t="s">
        <v>64</v>
      </c>
      <c r="EQ5" s="25" t="s">
        <v>64</v>
      </c>
      <c r="ER5" s="25" t="s">
        <v>65</v>
      </c>
      <c r="ES5" s="25" t="s">
        <v>65</v>
      </c>
      <c r="ET5" s="25" t="s">
        <v>65</v>
      </c>
      <c r="EU5" s="25" t="s">
        <v>66</v>
      </c>
      <c r="EV5" s="25" t="s">
        <v>66</v>
      </c>
      <c r="EW5" s="25" t="s">
        <v>66</v>
      </c>
      <c r="EX5" s="25" t="s">
        <v>67</v>
      </c>
      <c r="EY5" s="25" t="s">
        <v>67</v>
      </c>
      <c r="EZ5" s="25" t="s">
        <v>67</v>
      </c>
      <c r="FA5" s="25" t="s">
        <v>68</v>
      </c>
      <c r="FB5" s="25" t="s">
        <v>68</v>
      </c>
      <c r="FC5" s="25" t="s">
        <v>68</v>
      </c>
      <c r="FD5" s="25" t="s">
        <v>69</v>
      </c>
      <c r="FE5" s="25" t="s">
        <v>69</v>
      </c>
      <c r="FF5" s="25" t="s">
        <v>69</v>
      </c>
      <c r="FG5" s="25" t="s">
        <v>70</v>
      </c>
      <c r="FH5" s="25" t="s">
        <v>70</v>
      </c>
      <c r="FI5" s="25" t="s">
        <v>70</v>
      </c>
      <c r="FJ5" s="25" t="s">
        <v>71</v>
      </c>
      <c r="FK5" s="25" t="s">
        <v>71</v>
      </c>
      <c r="FL5" s="25" t="s">
        <v>71</v>
      </c>
      <c r="FM5" s="25" t="s">
        <v>72</v>
      </c>
      <c r="FN5" s="25" t="s">
        <v>72</v>
      </c>
      <c r="FO5" s="25" t="s">
        <v>72</v>
      </c>
      <c r="FP5" s="25" t="s">
        <v>73</v>
      </c>
      <c r="FQ5" s="25" t="s">
        <v>73</v>
      </c>
      <c r="FR5" s="25" t="s">
        <v>73</v>
      </c>
      <c r="FS5" s="25" t="s">
        <v>74</v>
      </c>
      <c r="FT5" s="25" t="s">
        <v>74</v>
      </c>
      <c r="FU5" s="25" t="s">
        <v>74</v>
      </c>
      <c r="FV5" s="25" t="s">
        <v>75</v>
      </c>
      <c r="FW5" s="25" t="s">
        <v>75</v>
      </c>
      <c r="FX5" s="25" t="s">
        <v>75</v>
      </c>
      <c r="FY5" s="25" t="s">
        <v>76</v>
      </c>
      <c r="FZ5" s="25" t="s">
        <v>76</v>
      </c>
      <c r="GA5" s="25" t="s">
        <v>76</v>
      </c>
      <c r="GB5" s="25" t="s">
        <v>77</v>
      </c>
      <c r="GC5" s="25" t="s">
        <v>77</v>
      </c>
      <c r="GD5" s="25" t="s">
        <v>77</v>
      </c>
      <c r="GE5" s="25" t="s">
        <v>78</v>
      </c>
      <c r="GF5" s="25" t="s">
        <v>78</v>
      </c>
      <c r="GG5" s="25" t="s">
        <v>78</v>
      </c>
      <c r="GH5" s="25" t="s">
        <v>79</v>
      </c>
      <c r="GI5" s="25" t="s">
        <v>79</v>
      </c>
      <c r="GJ5" s="25" t="s">
        <v>79</v>
      </c>
      <c r="GK5" s="25" t="s">
        <v>80</v>
      </c>
      <c r="GL5" s="25" t="s">
        <v>80</v>
      </c>
      <c r="GM5" s="25" t="s">
        <v>80</v>
      </c>
      <c r="GN5" s="25" t="s">
        <v>81</v>
      </c>
      <c r="GO5" s="25" t="s">
        <v>81</v>
      </c>
      <c r="GP5" s="25" t="s">
        <v>81</v>
      </c>
      <c r="GQ5" s="25" t="s">
        <v>82</v>
      </c>
      <c r="GR5" s="25" t="s">
        <v>82</v>
      </c>
      <c r="GS5" s="25" t="s">
        <v>82</v>
      </c>
      <c r="GT5" s="26" t="s">
        <v>83</v>
      </c>
      <c r="GU5" s="26" t="s">
        <v>83</v>
      </c>
      <c r="GV5" s="26" t="s">
        <v>83</v>
      </c>
    </row>
    <row r="6" spans="1:204" s="9" customFormat="1" ht="15" customHeight="1" x14ac:dyDescent="0.2">
      <c r="A6" s="15">
        <v>1</v>
      </c>
      <c r="B6" s="15">
        <v>2</v>
      </c>
      <c r="C6" s="17">
        <v>3</v>
      </c>
      <c r="D6" s="17">
        <v>4</v>
      </c>
      <c r="E6" s="17">
        <v>5</v>
      </c>
      <c r="F6" s="17">
        <v>6</v>
      </c>
      <c r="G6" s="17">
        <v>7</v>
      </c>
      <c r="H6" s="17">
        <v>8</v>
      </c>
      <c r="I6" s="17">
        <v>9</v>
      </c>
      <c r="J6" s="17">
        <v>10</v>
      </c>
      <c r="K6" s="17">
        <v>2025</v>
      </c>
      <c r="L6" s="17">
        <v>2026</v>
      </c>
      <c r="M6" s="17">
        <v>2027</v>
      </c>
      <c r="N6" s="17">
        <v>2025</v>
      </c>
      <c r="O6" s="17">
        <v>2026</v>
      </c>
      <c r="P6" s="17">
        <v>2027</v>
      </c>
      <c r="Q6" s="17">
        <v>2025</v>
      </c>
      <c r="R6" s="17">
        <v>2026</v>
      </c>
      <c r="S6" s="17">
        <v>2027</v>
      </c>
      <c r="T6" s="17">
        <v>2025</v>
      </c>
      <c r="U6" s="17">
        <v>2026</v>
      </c>
      <c r="V6" s="17">
        <v>2027</v>
      </c>
      <c r="W6" s="17">
        <v>2025</v>
      </c>
      <c r="X6" s="17">
        <v>2026</v>
      </c>
      <c r="Y6" s="17">
        <v>2027</v>
      </c>
      <c r="Z6" s="17">
        <v>2025</v>
      </c>
      <c r="AA6" s="17">
        <v>2026</v>
      </c>
      <c r="AB6" s="17">
        <v>2027</v>
      </c>
      <c r="AC6" s="17">
        <v>2025</v>
      </c>
      <c r="AD6" s="17">
        <v>2026</v>
      </c>
      <c r="AE6" s="17">
        <v>2027</v>
      </c>
      <c r="AF6" s="17">
        <v>2025</v>
      </c>
      <c r="AG6" s="17">
        <v>2026</v>
      </c>
      <c r="AH6" s="17">
        <v>2027</v>
      </c>
      <c r="AI6" s="27" t="s">
        <v>84</v>
      </c>
      <c r="AJ6" s="17">
        <v>2025</v>
      </c>
      <c r="AK6" s="17">
        <v>2026</v>
      </c>
      <c r="AL6" s="17">
        <v>2027</v>
      </c>
      <c r="AM6" s="27" t="s">
        <v>84</v>
      </c>
      <c r="AN6" s="27" t="s">
        <v>84</v>
      </c>
      <c r="AO6" s="27" t="s">
        <v>84</v>
      </c>
      <c r="AP6" s="27" t="s">
        <v>84</v>
      </c>
      <c r="AQ6" s="27" t="s">
        <v>84</v>
      </c>
      <c r="AR6" s="27" t="s">
        <v>84</v>
      </c>
      <c r="AS6" s="17">
        <v>2025</v>
      </c>
      <c r="AT6" s="17">
        <v>2026</v>
      </c>
      <c r="AU6" s="17">
        <v>2027</v>
      </c>
      <c r="AV6" s="17">
        <v>2025</v>
      </c>
      <c r="AW6" s="17">
        <v>2026</v>
      </c>
      <c r="AX6" s="17">
        <v>2027</v>
      </c>
      <c r="AY6" s="17">
        <v>2025</v>
      </c>
      <c r="AZ6" s="17">
        <v>2026</v>
      </c>
      <c r="BA6" s="17">
        <v>2027</v>
      </c>
      <c r="BB6" s="27" t="s">
        <v>85</v>
      </c>
      <c r="BC6" s="27" t="s">
        <v>85</v>
      </c>
      <c r="BD6" s="27" t="s">
        <v>85</v>
      </c>
      <c r="BE6" s="27" t="s">
        <v>85</v>
      </c>
      <c r="BF6" s="27" t="s">
        <v>85</v>
      </c>
      <c r="BG6" s="27" t="s">
        <v>85</v>
      </c>
      <c r="BH6" s="27" t="s">
        <v>85</v>
      </c>
      <c r="BI6" s="27" t="s">
        <v>85</v>
      </c>
      <c r="BJ6" s="27" t="s">
        <v>85</v>
      </c>
      <c r="BK6" s="27" t="s">
        <v>85</v>
      </c>
      <c r="BL6" s="27" t="s">
        <v>85</v>
      </c>
      <c r="BM6" s="27" t="s">
        <v>85</v>
      </c>
      <c r="BN6" s="27" t="s">
        <v>85</v>
      </c>
      <c r="BO6" s="27" t="s">
        <v>85</v>
      </c>
      <c r="BP6" s="27" t="s">
        <v>85</v>
      </c>
      <c r="BQ6" s="27" t="s">
        <v>85</v>
      </c>
      <c r="BR6" s="27" t="s">
        <v>85</v>
      </c>
      <c r="BS6" s="27" t="s">
        <v>85</v>
      </c>
      <c r="BT6" s="27" t="s">
        <v>85</v>
      </c>
      <c r="BU6" s="27" t="s">
        <v>85</v>
      </c>
      <c r="BV6" s="27" t="s">
        <v>85</v>
      </c>
      <c r="BW6" s="27" t="s">
        <v>85</v>
      </c>
      <c r="BX6" s="27" t="s">
        <v>85</v>
      </c>
      <c r="BY6" s="27" t="s">
        <v>85</v>
      </c>
      <c r="BZ6" s="27" t="s">
        <v>86</v>
      </c>
      <c r="CA6" s="17">
        <v>2025</v>
      </c>
      <c r="CB6" s="17">
        <v>2026</v>
      </c>
      <c r="CC6" s="17">
        <v>2027</v>
      </c>
      <c r="CD6" s="17">
        <v>2025</v>
      </c>
      <c r="CE6" s="17">
        <v>2026</v>
      </c>
      <c r="CF6" s="17">
        <v>2027</v>
      </c>
      <c r="CG6" s="17">
        <v>2025</v>
      </c>
      <c r="CH6" s="17">
        <v>2026</v>
      </c>
      <c r="CI6" s="17">
        <v>2027</v>
      </c>
      <c r="CJ6" s="17">
        <v>2025</v>
      </c>
      <c r="CK6" s="17">
        <v>2026</v>
      </c>
      <c r="CL6" s="17">
        <v>2027</v>
      </c>
      <c r="CM6" s="17">
        <v>2025</v>
      </c>
      <c r="CN6" s="17">
        <v>2026</v>
      </c>
      <c r="CO6" s="17">
        <v>2027</v>
      </c>
      <c r="CP6" s="17">
        <v>2025</v>
      </c>
      <c r="CQ6" s="17">
        <v>2026</v>
      </c>
      <c r="CR6" s="17">
        <v>2027</v>
      </c>
      <c r="CS6" s="17">
        <v>2025</v>
      </c>
      <c r="CT6" s="17">
        <v>2026</v>
      </c>
      <c r="CU6" s="17">
        <v>2027</v>
      </c>
      <c r="CV6" s="17">
        <v>2025</v>
      </c>
      <c r="CW6" s="17">
        <v>2026</v>
      </c>
      <c r="CX6" s="17">
        <v>2027</v>
      </c>
      <c r="CY6" s="17">
        <v>2025</v>
      </c>
      <c r="CZ6" s="17">
        <v>2026</v>
      </c>
      <c r="DA6" s="17">
        <v>2027</v>
      </c>
      <c r="DB6" s="21" t="s">
        <v>87</v>
      </c>
      <c r="DC6" s="17">
        <v>2026</v>
      </c>
      <c r="DD6" s="17">
        <v>2027</v>
      </c>
      <c r="DE6" s="17">
        <v>2025</v>
      </c>
      <c r="DF6" s="17">
        <v>2026</v>
      </c>
      <c r="DG6" s="17">
        <v>2027</v>
      </c>
      <c r="DH6" s="17">
        <v>2025</v>
      </c>
      <c r="DI6" s="17">
        <v>2026</v>
      </c>
      <c r="DJ6" s="17">
        <v>2027</v>
      </c>
      <c r="DK6" s="20" t="s">
        <v>88</v>
      </c>
      <c r="DL6" s="17">
        <v>2026</v>
      </c>
      <c r="DM6" s="17">
        <v>2027</v>
      </c>
      <c r="DN6" s="17">
        <v>2025</v>
      </c>
      <c r="DO6" s="17">
        <v>2026</v>
      </c>
      <c r="DP6" s="17">
        <v>2027</v>
      </c>
      <c r="DQ6" s="17">
        <v>2025</v>
      </c>
      <c r="DR6" s="17">
        <v>2026</v>
      </c>
      <c r="DS6" s="17">
        <v>2027</v>
      </c>
      <c r="DT6" s="17">
        <v>2025</v>
      </c>
      <c r="DU6" s="17">
        <v>2026</v>
      </c>
      <c r="DV6" s="17">
        <v>2027</v>
      </c>
      <c r="DW6" s="17">
        <v>2025</v>
      </c>
      <c r="DX6" s="17">
        <v>2026</v>
      </c>
      <c r="DY6" s="17">
        <v>2027</v>
      </c>
      <c r="DZ6" s="17">
        <v>2025</v>
      </c>
      <c r="EA6" s="17">
        <v>2026</v>
      </c>
      <c r="EB6" s="17">
        <v>2027</v>
      </c>
      <c r="EC6" s="17">
        <v>2025</v>
      </c>
      <c r="ED6" s="17">
        <v>2026</v>
      </c>
      <c r="EE6" s="17">
        <v>2027</v>
      </c>
      <c r="EF6" s="17">
        <v>2025</v>
      </c>
      <c r="EG6" s="17">
        <v>2026</v>
      </c>
      <c r="EH6" s="17">
        <v>2027</v>
      </c>
      <c r="EI6" s="17">
        <v>2025</v>
      </c>
      <c r="EJ6" s="17">
        <v>2026</v>
      </c>
      <c r="EK6" s="17">
        <v>2027</v>
      </c>
      <c r="EL6" s="17" t="s">
        <v>84</v>
      </c>
      <c r="EM6" s="17">
        <v>2026</v>
      </c>
      <c r="EN6" s="17">
        <v>2027</v>
      </c>
      <c r="EO6" s="17">
        <v>2025</v>
      </c>
      <c r="EP6" s="17">
        <v>2026</v>
      </c>
      <c r="EQ6" s="17">
        <v>2027</v>
      </c>
      <c r="ER6" s="17">
        <v>2025</v>
      </c>
      <c r="ES6" s="17">
        <v>2026</v>
      </c>
      <c r="ET6" s="17">
        <v>2027</v>
      </c>
      <c r="EU6" s="17">
        <v>2025</v>
      </c>
      <c r="EV6" s="17">
        <v>2026</v>
      </c>
      <c r="EW6" s="17">
        <v>2027</v>
      </c>
      <c r="EX6" s="17">
        <v>2025</v>
      </c>
      <c r="EY6" s="17">
        <v>2026</v>
      </c>
      <c r="EZ6" s="17">
        <v>2027</v>
      </c>
      <c r="FA6" s="17">
        <v>2025</v>
      </c>
      <c r="FB6" s="17">
        <v>2026</v>
      </c>
      <c r="FC6" s="17">
        <v>2027</v>
      </c>
      <c r="FD6" s="17">
        <v>2025</v>
      </c>
      <c r="FE6" s="17">
        <v>2026</v>
      </c>
      <c r="FF6" s="17">
        <v>2027</v>
      </c>
      <c r="FG6" s="17">
        <v>2025</v>
      </c>
      <c r="FH6" s="17">
        <v>2026</v>
      </c>
      <c r="FI6" s="17">
        <v>2027</v>
      </c>
      <c r="FJ6" s="17">
        <v>2025</v>
      </c>
      <c r="FK6" s="17">
        <v>2026</v>
      </c>
      <c r="FL6" s="17">
        <v>2027</v>
      </c>
      <c r="FM6" s="17">
        <v>2025</v>
      </c>
      <c r="FN6" s="17">
        <v>2026</v>
      </c>
      <c r="FO6" s="17">
        <v>2027</v>
      </c>
      <c r="FP6" s="17">
        <v>2025</v>
      </c>
      <c r="FQ6" s="17">
        <v>2026</v>
      </c>
      <c r="FR6" s="17">
        <v>2027</v>
      </c>
      <c r="FS6" s="17">
        <v>2025</v>
      </c>
      <c r="FT6" s="17">
        <v>2026</v>
      </c>
      <c r="FU6" s="17">
        <v>2027</v>
      </c>
      <c r="FV6" s="17">
        <v>2025</v>
      </c>
      <c r="FW6" s="17">
        <v>2026</v>
      </c>
      <c r="FX6" s="17">
        <v>2027</v>
      </c>
      <c r="FY6" s="17">
        <v>2025</v>
      </c>
      <c r="FZ6" s="17">
        <v>2026</v>
      </c>
      <c r="GA6" s="17">
        <v>2027</v>
      </c>
      <c r="GB6" s="17">
        <v>2025</v>
      </c>
      <c r="GC6" s="17">
        <v>2026</v>
      </c>
      <c r="GD6" s="17">
        <v>2027</v>
      </c>
      <c r="GE6" s="17">
        <v>2025</v>
      </c>
      <c r="GF6" s="17">
        <v>2026</v>
      </c>
      <c r="GG6" s="17">
        <v>2027</v>
      </c>
      <c r="GH6" s="17">
        <v>2025</v>
      </c>
      <c r="GI6" s="17">
        <v>2026</v>
      </c>
      <c r="GJ6" s="17">
        <v>2027</v>
      </c>
      <c r="GK6" s="17">
        <v>2025</v>
      </c>
      <c r="GL6" s="17">
        <v>2026</v>
      </c>
      <c r="GM6" s="17">
        <v>2027</v>
      </c>
      <c r="GN6" s="17">
        <v>2025</v>
      </c>
      <c r="GO6" s="17">
        <v>2026</v>
      </c>
      <c r="GP6" s="17">
        <v>2027</v>
      </c>
      <c r="GQ6" s="17">
        <v>2025</v>
      </c>
      <c r="GR6" s="17">
        <v>2026</v>
      </c>
      <c r="GS6" s="17">
        <v>2027</v>
      </c>
      <c r="GT6" s="17">
        <v>2025</v>
      </c>
      <c r="GU6" s="17">
        <v>2026</v>
      </c>
      <c r="GV6" s="17">
        <v>2027</v>
      </c>
    </row>
    <row r="7" spans="1:204" s="13" customFormat="1" ht="24.75" customHeight="1" x14ac:dyDescent="0.25">
      <c r="A7" s="28"/>
      <c r="B7" s="29" t="s">
        <v>89</v>
      </c>
      <c r="C7" s="30"/>
      <c r="D7" s="30"/>
      <c r="E7" s="30"/>
      <c r="F7" s="30"/>
      <c r="G7" s="30"/>
      <c r="H7" s="30"/>
      <c r="I7" s="30"/>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row>
    <row r="8" spans="1:204" ht="63" customHeight="1" x14ac:dyDescent="0.2">
      <c r="A8" s="32" t="s">
        <v>90</v>
      </c>
      <c r="B8" s="33" t="s">
        <v>91</v>
      </c>
      <c r="C8" s="34" t="s">
        <v>92</v>
      </c>
      <c r="D8" s="35"/>
      <c r="E8" s="36" t="s">
        <v>93</v>
      </c>
      <c r="F8" s="37" t="s">
        <v>94</v>
      </c>
      <c r="G8" s="38">
        <f>N8</f>
        <v>1000</v>
      </c>
      <c r="H8" s="38">
        <f t="shared" ref="H8:I8" si="0">O8</f>
        <v>1000</v>
      </c>
      <c r="I8" s="38">
        <f t="shared" si="0"/>
        <v>1000</v>
      </c>
      <c r="J8" s="39" t="s">
        <v>95</v>
      </c>
      <c r="K8" s="39"/>
      <c r="L8" s="39"/>
      <c r="M8" s="40"/>
      <c r="N8" s="38">
        <v>1000</v>
      </c>
      <c r="O8" s="38">
        <v>1000</v>
      </c>
      <c r="P8" s="38">
        <v>1000</v>
      </c>
      <c r="Q8" s="40"/>
      <c r="R8" s="40"/>
      <c r="S8" s="40"/>
      <c r="T8" s="40"/>
      <c r="U8" s="40"/>
      <c r="V8" s="41"/>
      <c r="W8" s="41"/>
      <c r="X8" s="41"/>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row>
    <row r="9" spans="1:204" ht="25.5" customHeight="1" x14ac:dyDescent="0.2">
      <c r="A9" s="42" t="s">
        <v>96</v>
      </c>
      <c r="B9" s="33" t="s">
        <v>97</v>
      </c>
      <c r="C9" s="35" t="s">
        <v>98</v>
      </c>
      <c r="D9" s="35" t="s">
        <v>99</v>
      </c>
      <c r="E9" s="40" t="s">
        <v>100</v>
      </c>
      <c r="F9" s="39" t="s">
        <v>94</v>
      </c>
      <c r="G9" s="38">
        <f>K9</f>
        <v>5</v>
      </c>
      <c r="H9" s="38">
        <f t="shared" ref="H9:I10" si="1">L9</f>
        <v>5</v>
      </c>
      <c r="I9" s="38">
        <f t="shared" si="1"/>
        <v>5</v>
      </c>
      <c r="J9" s="39" t="s">
        <v>95</v>
      </c>
      <c r="K9" s="38">
        <v>5</v>
      </c>
      <c r="L9" s="38">
        <v>5</v>
      </c>
      <c r="M9" s="38">
        <v>5</v>
      </c>
      <c r="N9" s="40"/>
      <c r="O9" s="40"/>
      <c r="P9" s="40"/>
      <c r="Q9" s="40"/>
      <c r="R9" s="40"/>
      <c r="S9" s="40"/>
      <c r="T9" s="40"/>
      <c r="U9" s="40"/>
      <c r="V9" s="41"/>
      <c r="W9" s="41"/>
      <c r="X9" s="41"/>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row>
    <row r="10" spans="1:204" ht="15" customHeight="1" x14ac:dyDescent="0.2">
      <c r="A10" s="43"/>
      <c r="B10" s="44"/>
      <c r="C10" s="45"/>
      <c r="D10" s="45" t="s">
        <v>99</v>
      </c>
      <c r="E10" s="40" t="s">
        <v>101</v>
      </c>
      <c r="F10" s="39" t="s">
        <v>102</v>
      </c>
      <c r="G10" s="38">
        <f>K10</f>
        <v>1000</v>
      </c>
      <c r="H10" s="38">
        <f t="shared" si="1"/>
        <v>1000</v>
      </c>
      <c r="I10" s="38">
        <f t="shared" si="1"/>
        <v>1000</v>
      </c>
      <c r="J10" s="39" t="s">
        <v>95</v>
      </c>
      <c r="K10" s="38">
        <v>1000</v>
      </c>
      <c r="L10" s="38">
        <v>1000</v>
      </c>
      <c r="M10" s="38">
        <v>1000</v>
      </c>
      <c r="N10" s="40"/>
      <c r="O10" s="40"/>
      <c r="P10" s="40"/>
      <c r="Q10" s="40"/>
      <c r="R10" s="40"/>
      <c r="S10" s="40"/>
      <c r="T10" s="40"/>
      <c r="U10" s="40"/>
      <c r="V10" s="41"/>
      <c r="W10" s="41"/>
      <c r="X10" s="41"/>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row>
    <row r="11" spans="1:204" ht="38.25" customHeight="1" x14ac:dyDescent="0.2">
      <c r="A11" s="46" t="s">
        <v>103</v>
      </c>
      <c r="B11" s="47" t="s">
        <v>104</v>
      </c>
      <c r="C11" s="48" t="s">
        <v>92</v>
      </c>
      <c r="D11" s="48" t="s">
        <v>99</v>
      </c>
      <c r="E11" s="40" t="s">
        <v>100</v>
      </c>
      <c r="F11" s="39" t="s">
        <v>94</v>
      </c>
      <c r="G11" s="38">
        <f t="shared" ref="G11:G12" si="2">N11</f>
        <v>3</v>
      </c>
      <c r="H11" s="38">
        <f t="shared" ref="H11:I12" si="3">O11</f>
        <v>5</v>
      </c>
      <c r="I11" s="38">
        <f t="shared" si="3"/>
        <v>5</v>
      </c>
      <c r="J11" s="39" t="s">
        <v>95</v>
      </c>
      <c r="K11" s="39"/>
      <c r="L11" s="39"/>
      <c r="M11" s="40"/>
      <c r="N11" s="38">
        <v>3</v>
      </c>
      <c r="O11" s="38">
        <v>5</v>
      </c>
      <c r="P11" s="38">
        <v>5</v>
      </c>
      <c r="Q11" s="40"/>
      <c r="R11" s="40"/>
      <c r="S11" s="40"/>
      <c r="T11" s="40"/>
      <c r="U11" s="40"/>
      <c r="V11" s="41"/>
      <c r="W11" s="41"/>
      <c r="X11" s="41"/>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row>
    <row r="12" spans="1:204" ht="38.25" customHeight="1" x14ac:dyDescent="0.2">
      <c r="A12" s="46"/>
      <c r="B12" s="49"/>
      <c r="C12" s="48"/>
      <c r="D12" s="48" t="s">
        <v>99</v>
      </c>
      <c r="E12" s="40" t="s">
        <v>101</v>
      </c>
      <c r="F12" s="39" t="s">
        <v>102</v>
      </c>
      <c r="G12" s="38">
        <f t="shared" si="2"/>
        <v>50</v>
      </c>
      <c r="H12" s="38">
        <f t="shared" si="3"/>
        <v>60</v>
      </c>
      <c r="I12" s="38">
        <f t="shared" si="3"/>
        <v>80</v>
      </c>
      <c r="J12" s="39" t="s">
        <v>95</v>
      </c>
      <c r="K12" s="39"/>
      <c r="L12" s="39"/>
      <c r="M12" s="40"/>
      <c r="N12" s="38">
        <v>50</v>
      </c>
      <c r="O12" s="38">
        <v>60</v>
      </c>
      <c r="P12" s="38">
        <v>80</v>
      </c>
      <c r="Q12" s="40"/>
      <c r="R12" s="40"/>
      <c r="S12" s="40"/>
      <c r="T12" s="40"/>
      <c r="U12" s="40"/>
      <c r="V12" s="41"/>
      <c r="W12" s="41"/>
      <c r="X12" s="41"/>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row>
    <row r="13" spans="1:204" ht="47.25" customHeight="1" x14ac:dyDescent="0.2">
      <c r="A13" s="42" t="s">
        <v>105</v>
      </c>
      <c r="B13" s="428" t="s">
        <v>106</v>
      </c>
      <c r="C13" s="50" t="s">
        <v>98</v>
      </c>
      <c r="D13" s="35" t="s">
        <v>99</v>
      </c>
      <c r="E13" s="36" t="s">
        <v>93</v>
      </c>
      <c r="F13" s="37" t="s">
        <v>94</v>
      </c>
      <c r="G13" s="38">
        <f t="shared" ref="G13:G14" si="4">N13+CM13+EO13</f>
        <v>18</v>
      </c>
      <c r="H13" s="38">
        <f t="shared" ref="H13:I14" si="5">O13+CN13+EP13</f>
        <v>18</v>
      </c>
      <c r="I13" s="38">
        <f t="shared" si="5"/>
        <v>18</v>
      </c>
      <c r="J13" s="39" t="s">
        <v>95</v>
      </c>
      <c r="K13" s="40"/>
      <c r="L13" s="40"/>
      <c r="M13" s="40"/>
      <c r="N13" s="38">
        <v>10</v>
      </c>
      <c r="O13" s="38">
        <v>10</v>
      </c>
      <c r="P13" s="38">
        <v>10</v>
      </c>
      <c r="Q13" s="40"/>
      <c r="R13" s="40"/>
      <c r="S13" s="40"/>
      <c r="T13" s="40"/>
      <c r="U13" s="40"/>
      <c r="V13" s="41"/>
      <c r="W13" s="41"/>
      <c r="X13" s="41"/>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1"/>
      <c r="CD13" s="41"/>
      <c r="CE13" s="41"/>
      <c r="CF13" s="41"/>
      <c r="CG13" s="41"/>
      <c r="CH13" s="41"/>
      <c r="CI13" s="41"/>
      <c r="CJ13" s="41"/>
      <c r="CK13" s="41"/>
      <c r="CL13" s="41"/>
      <c r="CM13" s="41">
        <v>4</v>
      </c>
      <c r="CN13" s="41">
        <v>4</v>
      </c>
      <c r="CO13" s="41">
        <v>4</v>
      </c>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v>4</v>
      </c>
      <c r="EP13" s="41">
        <v>4</v>
      </c>
      <c r="EQ13" s="41">
        <v>4</v>
      </c>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row>
    <row r="14" spans="1:204" ht="51" x14ac:dyDescent="0.2">
      <c r="A14" s="43"/>
      <c r="B14" s="428"/>
      <c r="C14" s="51"/>
      <c r="D14" s="45" t="s">
        <v>99</v>
      </c>
      <c r="E14" s="52" t="s">
        <v>107</v>
      </c>
      <c r="F14" s="37" t="s">
        <v>94</v>
      </c>
      <c r="G14" s="38">
        <f t="shared" si="4"/>
        <v>4065</v>
      </c>
      <c r="H14" s="38">
        <f t="shared" si="5"/>
        <v>4065</v>
      </c>
      <c r="I14" s="38">
        <f t="shared" si="5"/>
        <v>4065</v>
      </c>
      <c r="J14" s="39" t="s">
        <v>95</v>
      </c>
      <c r="K14" s="40"/>
      <c r="L14" s="40"/>
      <c r="M14" s="40"/>
      <c r="N14" s="38">
        <v>1000</v>
      </c>
      <c r="O14" s="38">
        <v>1000</v>
      </c>
      <c r="P14" s="38">
        <v>1000</v>
      </c>
      <c r="Q14" s="40"/>
      <c r="R14" s="40"/>
      <c r="S14" s="40"/>
      <c r="T14" s="40"/>
      <c r="U14" s="40"/>
      <c r="V14" s="41"/>
      <c r="W14" s="41"/>
      <c r="X14" s="41"/>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1"/>
      <c r="CD14" s="41"/>
      <c r="CE14" s="41"/>
      <c r="CF14" s="41"/>
      <c r="CG14" s="41"/>
      <c r="CH14" s="41"/>
      <c r="CI14" s="41"/>
      <c r="CJ14" s="41"/>
      <c r="CK14" s="41"/>
      <c r="CL14" s="41"/>
      <c r="CM14" s="41">
        <v>1265</v>
      </c>
      <c r="CN14" s="41">
        <v>1265</v>
      </c>
      <c r="CO14" s="41">
        <v>1265</v>
      </c>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v>1800</v>
      </c>
      <c r="EP14" s="41">
        <v>1800</v>
      </c>
      <c r="EQ14" s="41">
        <v>1800</v>
      </c>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row>
    <row r="15" spans="1:204" ht="51" x14ac:dyDescent="0.2">
      <c r="A15" s="42" t="s">
        <v>108</v>
      </c>
      <c r="B15" s="429" t="s">
        <v>109</v>
      </c>
      <c r="C15" s="50" t="s">
        <v>98</v>
      </c>
      <c r="D15" s="35" t="s">
        <v>99</v>
      </c>
      <c r="E15" s="40" t="s">
        <v>110</v>
      </c>
      <c r="F15" s="39" t="s">
        <v>94</v>
      </c>
      <c r="G15" s="40">
        <f t="shared" ref="G15:G16" si="6">N15</f>
        <v>25</v>
      </c>
      <c r="H15" s="40">
        <f t="shared" ref="H15:I16" si="7">O15</f>
        <v>25</v>
      </c>
      <c r="I15" s="40">
        <f t="shared" si="7"/>
        <v>25</v>
      </c>
      <c r="J15" s="39" t="s">
        <v>95</v>
      </c>
      <c r="K15" s="40"/>
      <c r="L15" s="40"/>
      <c r="M15" s="40"/>
      <c r="N15" s="40">
        <v>25</v>
      </c>
      <c r="O15" s="40">
        <v>25</v>
      </c>
      <c r="P15" s="40">
        <v>25</v>
      </c>
      <c r="Q15" s="40"/>
      <c r="R15" s="40"/>
      <c r="S15" s="40"/>
      <c r="T15" s="40"/>
      <c r="U15" s="40"/>
      <c r="V15" s="41"/>
      <c r="W15" s="41"/>
      <c r="X15" s="41"/>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row>
    <row r="16" spans="1:204" ht="51" x14ac:dyDescent="0.2">
      <c r="A16" s="43"/>
      <c r="B16" s="429"/>
      <c r="C16" s="51"/>
      <c r="D16" s="45" t="s">
        <v>99</v>
      </c>
      <c r="E16" s="40" t="s">
        <v>111</v>
      </c>
      <c r="F16" s="39" t="s">
        <v>94</v>
      </c>
      <c r="G16" s="40">
        <f t="shared" si="6"/>
        <v>60000</v>
      </c>
      <c r="H16" s="40">
        <f t="shared" si="7"/>
        <v>60000</v>
      </c>
      <c r="I16" s="40">
        <f t="shared" si="7"/>
        <v>60000</v>
      </c>
      <c r="J16" s="39" t="s">
        <v>95</v>
      </c>
      <c r="K16" s="40"/>
      <c r="L16" s="40"/>
      <c r="M16" s="40"/>
      <c r="N16" s="40">
        <v>60000</v>
      </c>
      <c r="O16" s="40">
        <v>60000</v>
      </c>
      <c r="P16" s="40">
        <v>60000</v>
      </c>
      <c r="Q16" s="40"/>
      <c r="R16" s="40"/>
      <c r="S16" s="40"/>
      <c r="T16" s="40"/>
      <c r="U16" s="40"/>
      <c r="V16" s="41"/>
      <c r="W16" s="41"/>
      <c r="X16" s="41"/>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row>
    <row r="17" spans="1:204" ht="51" x14ac:dyDescent="0.2">
      <c r="A17" s="54" t="s">
        <v>112</v>
      </c>
      <c r="B17" s="55" t="s">
        <v>113</v>
      </c>
      <c r="C17" s="50" t="s">
        <v>98</v>
      </c>
      <c r="D17" s="56" t="s">
        <v>99</v>
      </c>
      <c r="E17" s="40" t="s">
        <v>114</v>
      </c>
      <c r="F17" s="39" t="s">
        <v>94</v>
      </c>
      <c r="G17" s="38">
        <f t="shared" ref="G17:G18" si="8">K17+T17+CA17+CJ17+CG17+CM17+DH17+DN17+EF17+EI17+EO17</f>
        <v>21493</v>
      </c>
      <c r="H17" s="38">
        <f t="shared" ref="H17:I18" si="9">L17+U17+CB17+CK17+CH17+CN17+DI17+DO17+EG17+EJ17+EP17</f>
        <v>22507</v>
      </c>
      <c r="I17" s="38">
        <f t="shared" si="9"/>
        <v>23515</v>
      </c>
      <c r="J17" s="37" t="s">
        <v>95</v>
      </c>
      <c r="K17" s="38">
        <v>50</v>
      </c>
      <c r="L17" s="38">
        <v>50</v>
      </c>
      <c r="M17" s="38">
        <v>50</v>
      </c>
      <c r="N17" s="40"/>
      <c r="O17" s="40"/>
      <c r="P17" s="40"/>
      <c r="Q17" s="40"/>
      <c r="R17" s="40"/>
      <c r="S17" s="40"/>
      <c r="T17" s="40">
        <v>150</v>
      </c>
      <c r="U17" s="40">
        <v>160</v>
      </c>
      <c r="V17" s="41">
        <v>165</v>
      </c>
      <c r="W17" s="41"/>
      <c r="X17" s="41"/>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v>5</v>
      </c>
      <c r="CB17" s="40">
        <v>5</v>
      </c>
      <c r="CC17" s="40">
        <v>5</v>
      </c>
      <c r="CD17" s="41"/>
      <c r="CE17" s="41"/>
      <c r="CF17" s="41"/>
      <c r="CG17" s="41">
        <v>5</v>
      </c>
      <c r="CH17" s="41">
        <v>7</v>
      </c>
      <c r="CI17" s="41">
        <v>7</v>
      </c>
      <c r="CJ17" s="41">
        <v>21000</v>
      </c>
      <c r="CK17" s="41">
        <v>22000</v>
      </c>
      <c r="CL17" s="41">
        <v>23000</v>
      </c>
      <c r="CM17" s="41">
        <v>30</v>
      </c>
      <c r="CN17" s="41">
        <v>32</v>
      </c>
      <c r="CO17" s="41">
        <v>35</v>
      </c>
      <c r="CP17" s="41"/>
      <c r="CQ17" s="41"/>
      <c r="CR17" s="41"/>
      <c r="CS17" s="41"/>
      <c r="CT17" s="41"/>
      <c r="CU17" s="41"/>
      <c r="CV17" s="41"/>
      <c r="CW17" s="41"/>
      <c r="CX17" s="41"/>
      <c r="CY17" s="41"/>
      <c r="CZ17" s="41"/>
      <c r="DA17" s="41"/>
      <c r="DB17" s="41"/>
      <c r="DC17" s="41"/>
      <c r="DD17" s="41"/>
      <c r="DE17" s="41"/>
      <c r="DF17" s="41"/>
      <c r="DG17" s="41"/>
      <c r="DH17" s="41">
        <v>12</v>
      </c>
      <c r="DI17" s="41">
        <v>12</v>
      </c>
      <c r="DJ17" s="41">
        <v>12</v>
      </c>
      <c r="DK17" s="41"/>
      <c r="DL17" s="41"/>
      <c r="DM17" s="41"/>
      <c r="DN17" s="41">
        <v>110</v>
      </c>
      <c r="DO17" s="41">
        <v>110</v>
      </c>
      <c r="DP17" s="41">
        <v>110</v>
      </c>
      <c r="DQ17" s="41"/>
      <c r="DR17" s="41"/>
      <c r="DS17" s="41"/>
      <c r="DT17" s="41"/>
      <c r="DU17" s="41"/>
      <c r="DV17" s="41"/>
      <c r="DW17" s="41"/>
      <c r="DX17" s="41"/>
      <c r="DY17" s="41"/>
      <c r="DZ17" s="41"/>
      <c r="EA17" s="41"/>
      <c r="EB17" s="41"/>
      <c r="EC17" s="41"/>
      <c r="ED17" s="41"/>
      <c r="EE17" s="41"/>
      <c r="EF17" s="41">
        <v>100</v>
      </c>
      <c r="EG17" s="41">
        <v>100</v>
      </c>
      <c r="EH17" s="41">
        <v>100</v>
      </c>
      <c r="EI17" s="41">
        <v>15</v>
      </c>
      <c r="EJ17" s="41">
        <v>15</v>
      </c>
      <c r="EK17" s="41">
        <v>15</v>
      </c>
      <c r="EL17" s="41"/>
      <c r="EM17" s="41"/>
      <c r="EN17" s="41"/>
      <c r="EO17" s="41">
        <v>16</v>
      </c>
      <c r="EP17" s="41">
        <v>16</v>
      </c>
      <c r="EQ17" s="41">
        <v>16</v>
      </c>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row>
    <row r="18" spans="1:204" ht="51" x14ac:dyDescent="0.2">
      <c r="A18" s="57"/>
      <c r="B18" s="58"/>
      <c r="C18" s="51"/>
      <c r="D18" s="56" t="s">
        <v>99</v>
      </c>
      <c r="E18" s="40" t="s">
        <v>115</v>
      </c>
      <c r="F18" s="39" t="s">
        <v>94</v>
      </c>
      <c r="G18" s="38">
        <f t="shared" si="8"/>
        <v>118030</v>
      </c>
      <c r="H18" s="38">
        <f t="shared" si="9"/>
        <v>123090</v>
      </c>
      <c r="I18" s="38">
        <f t="shared" si="9"/>
        <v>128850</v>
      </c>
      <c r="J18" s="37" t="s">
        <v>95</v>
      </c>
      <c r="K18" s="38">
        <v>1000</v>
      </c>
      <c r="L18" s="38">
        <v>1000</v>
      </c>
      <c r="M18" s="38">
        <v>1000</v>
      </c>
      <c r="N18" s="40"/>
      <c r="O18" s="40"/>
      <c r="P18" s="40"/>
      <c r="Q18" s="40"/>
      <c r="R18" s="40"/>
      <c r="S18" s="40"/>
      <c r="T18" s="40">
        <v>300</v>
      </c>
      <c r="U18" s="40">
        <v>310</v>
      </c>
      <c r="V18" s="41">
        <v>320</v>
      </c>
      <c r="W18" s="41"/>
      <c r="X18" s="41"/>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v>100</v>
      </c>
      <c r="CB18" s="40">
        <v>100</v>
      </c>
      <c r="CC18" s="40">
        <v>100</v>
      </c>
      <c r="CD18" s="41"/>
      <c r="CE18" s="41"/>
      <c r="CF18" s="41"/>
      <c r="CG18" s="41"/>
      <c r="CH18" s="41"/>
      <c r="CI18" s="41"/>
      <c r="CJ18" s="41">
        <v>105000</v>
      </c>
      <c r="CK18" s="41">
        <v>110000</v>
      </c>
      <c r="CL18" s="41">
        <v>115000</v>
      </c>
      <c r="CM18" s="41">
        <v>1500</v>
      </c>
      <c r="CN18" s="41">
        <v>1500</v>
      </c>
      <c r="CO18" s="41">
        <v>1500</v>
      </c>
      <c r="CP18" s="41"/>
      <c r="CQ18" s="41"/>
      <c r="CR18" s="41"/>
      <c r="CS18" s="41"/>
      <c r="CT18" s="41"/>
      <c r="CU18" s="41"/>
      <c r="CV18" s="41"/>
      <c r="CW18" s="41"/>
      <c r="CX18" s="41"/>
      <c r="CY18" s="41"/>
      <c r="CZ18" s="41"/>
      <c r="DA18" s="41"/>
      <c r="DB18" s="41"/>
      <c r="DC18" s="41"/>
      <c r="DD18" s="41"/>
      <c r="DE18" s="41"/>
      <c r="DF18" s="41"/>
      <c r="DG18" s="41"/>
      <c r="DH18" s="41">
        <v>400</v>
      </c>
      <c r="DI18" s="41">
        <v>450</v>
      </c>
      <c r="DJ18" s="41">
        <v>500</v>
      </c>
      <c r="DK18" s="41"/>
      <c r="DL18" s="41"/>
      <c r="DM18" s="41"/>
      <c r="DN18" s="41">
        <v>1500</v>
      </c>
      <c r="DO18" s="41">
        <v>1500</v>
      </c>
      <c r="DP18" s="41">
        <v>1500</v>
      </c>
      <c r="DQ18" s="41"/>
      <c r="DR18" s="41"/>
      <c r="DS18" s="41"/>
      <c r="DT18" s="41"/>
      <c r="DU18" s="41"/>
      <c r="DV18" s="41"/>
      <c r="DW18" s="41"/>
      <c r="DX18" s="41"/>
      <c r="DY18" s="41"/>
      <c r="DZ18" s="41"/>
      <c r="EA18" s="41"/>
      <c r="EB18" s="41"/>
      <c r="EC18" s="41"/>
      <c r="ED18" s="41"/>
      <c r="EE18" s="41"/>
      <c r="EF18" s="41">
        <v>6500</v>
      </c>
      <c r="EG18" s="41">
        <v>7000</v>
      </c>
      <c r="EH18" s="41">
        <v>7500</v>
      </c>
      <c r="EI18" s="41">
        <v>500</v>
      </c>
      <c r="EJ18" s="41">
        <v>0</v>
      </c>
      <c r="EK18" s="41">
        <v>200</v>
      </c>
      <c r="EL18" s="41"/>
      <c r="EM18" s="41"/>
      <c r="EN18" s="41"/>
      <c r="EO18" s="41">
        <v>1230</v>
      </c>
      <c r="EP18" s="41">
        <v>1230</v>
      </c>
      <c r="EQ18" s="41">
        <v>1230</v>
      </c>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row>
    <row r="19" spans="1:204" ht="51" x14ac:dyDescent="0.2">
      <c r="A19" s="54" t="s">
        <v>116</v>
      </c>
      <c r="B19" s="55" t="s">
        <v>117</v>
      </c>
      <c r="C19" s="50" t="s">
        <v>98</v>
      </c>
      <c r="D19" s="35" t="s">
        <v>99</v>
      </c>
      <c r="E19" s="40" t="s">
        <v>118</v>
      </c>
      <c r="F19" s="39" t="s">
        <v>94</v>
      </c>
      <c r="G19" s="38">
        <f t="shared" ref="G19:G20" si="10">K19+T19+CA19+CJ19+CG19+CM19+DN19+EO19</f>
        <v>834</v>
      </c>
      <c r="H19" s="38">
        <f t="shared" ref="H19:I20" si="11">L19+U19+CB19+CK19+CH19+CN19+DO19+EP19</f>
        <v>886</v>
      </c>
      <c r="I19" s="38">
        <f t="shared" si="11"/>
        <v>939</v>
      </c>
      <c r="J19" s="37" t="s">
        <v>95</v>
      </c>
      <c r="K19" s="38">
        <v>50</v>
      </c>
      <c r="L19" s="38">
        <v>50</v>
      </c>
      <c r="M19" s="38">
        <v>50</v>
      </c>
      <c r="N19" s="40">
        <v>1000</v>
      </c>
      <c r="O19" s="40">
        <v>1000</v>
      </c>
      <c r="P19" s="40">
        <v>1000</v>
      </c>
      <c r="Q19" s="40"/>
      <c r="R19" s="40"/>
      <c r="S19" s="40"/>
      <c r="T19" s="40">
        <v>500</v>
      </c>
      <c r="U19" s="40">
        <v>550</v>
      </c>
      <c r="V19" s="41">
        <v>600</v>
      </c>
      <c r="W19" s="41"/>
      <c r="X19" s="41"/>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v>15</v>
      </c>
      <c r="CB19" s="40">
        <v>15</v>
      </c>
      <c r="CC19" s="40">
        <v>15</v>
      </c>
      <c r="CD19" s="41"/>
      <c r="CE19" s="41"/>
      <c r="CF19" s="41"/>
      <c r="CG19" s="41"/>
      <c r="CH19" s="41"/>
      <c r="CI19" s="41"/>
      <c r="CJ19" s="41">
        <v>115</v>
      </c>
      <c r="CK19" s="41">
        <v>115</v>
      </c>
      <c r="CL19" s="41">
        <v>115</v>
      </c>
      <c r="CM19" s="41">
        <v>50</v>
      </c>
      <c r="CN19" s="41">
        <v>52</v>
      </c>
      <c r="CO19" s="41">
        <v>55</v>
      </c>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v>100</v>
      </c>
      <c r="DO19" s="41">
        <v>100</v>
      </c>
      <c r="DP19" s="41">
        <v>100</v>
      </c>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v>4</v>
      </c>
      <c r="EP19" s="41">
        <v>4</v>
      </c>
      <c r="EQ19" s="41">
        <v>4</v>
      </c>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row>
    <row r="20" spans="1:204" ht="51" x14ac:dyDescent="0.2">
      <c r="A20" s="59"/>
      <c r="B20" s="60"/>
      <c r="C20" s="61"/>
      <c r="D20" s="45" t="s">
        <v>99</v>
      </c>
      <c r="E20" s="40" t="s">
        <v>111</v>
      </c>
      <c r="F20" s="39" t="s">
        <v>94</v>
      </c>
      <c r="G20" s="38">
        <f t="shared" si="10"/>
        <v>173800</v>
      </c>
      <c r="H20" s="38">
        <f t="shared" si="11"/>
        <v>174100</v>
      </c>
      <c r="I20" s="38">
        <f t="shared" si="11"/>
        <v>174500</v>
      </c>
      <c r="J20" s="37" t="s">
        <v>95</v>
      </c>
      <c r="K20" s="38">
        <v>1000</v>
      </c>
      <c r="L20" s="38">
        <v>1000</v>
      </c>
      <c r="M20" s="38">
        <v>1000</v>
      </c>
      <c r="N20" s="40">
        <v>150000</v>
      </c>
      <c r="O20" s="40">
        <v>150000</v>
      </c>
      <c r="P20" s="40">
        <v>150000</v>
      </c>
      <c r="Q20" s="40"/>
      <c r="R20" s="40"/>
      <c r="S20" s="40"/>
      <c r="T20" s="40">
        <v>3000</v>
      </c>
      <c r="U20" s="40">
        <v>3200</v>
      </c>
      <c r="V20" s="41">
        <v>3500</v>
      </c>
      <c r="W20" s="41"/>
      <c r="X20" s="41"/>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v>300</v>
      </c>
      <c r="CB20" s="40">
        <v>300</v>
      </c>
      <c r="CC20" s="40">
        <v>300</v>
      </c>
      <c r="CD20" s="41"/>
      <c r="CE20" s="41"/>
      <c r="CF20" s="41"/>
      <c r="CG20" s="41"/>
      <c r="CH20" s="41"/>
      <c r="CI20" s="41"/>
      <c r="CJ20" s="41">
        <v>115000</v>
      </c>
      <c r="CK20" s="41">
        <v>115000</v>
      </c>
      <c r="CL20" s="41">
        <v>115000</v>
      </c>
      <c r="CM20" s="41">
        <v>3500</v>
      </c>
      <c r="CN20" s="41">
        <v>3600</v>
      </c>
      <c r="CO20" s="41">
        <v>3700</v>
      </c>
      <c r="CP20" s="41"/>
      <c r="CQ20" s="41"/>
      <c r="CR20" s="41"/>
      <c r="CS20" s="41"/>
      <c r="CT20" s="41"/>
      <c r="CU20" s="41"/>
      <c r="CV20" s="41"/>
      <c r="CW20" s="41"/>
      <c r="CX20" s="41"/>
      <c r="CY20" s="41"/>
      <c r="CZ20" s="41"/>
      <c r="DA20" s="41"/>
      <c r="DB20" s="41"/>
      <c r="DC20" s="41"/>
      <c r="DD20" s="41"/>
      <c r="DE20" s="41">
        <v>5000</v>
      </c>
      <c r="DF20" s="41">
        <v>5100</v>
      </c>
      <c r="DG20" s="41">
        <v>5200</v>
      </c>
      <c r="DH20" s="41"/>
      <c r="DI20" s="41"/>
      <c r="DJ20" s="41"/>
      <c r="DK20" s="41"/>
      <c r="DL20" s="41"/>
      <c r="DM20" s="41"/>
      <c r="DN20" s="41">
        <v>50000</v>
      </c>
      <c r="DO20" s="41">
        <v>50000</v>
      </c>
      <c r="DP20" s="41">
        <v>50000</v>
      </c>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v>1000</v>
      </c>
      <c r="EP20" s="41">
        <v>1000</v>
      </c>
      <c r="EQ20" s="41">
        <v>1000</v>
      </c>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row>
    <row r="21" spans="1:204" ht="23.25" customHeight="1" x14ac:dyDescent="0.2">
      <c r="A21" s="54" t="s">
        <v>119</v>
      </c>
      <c r="B21" s="55" t="s">
        <v>120</v>
      </c>
      <c r="C21" s="50" t="s">
        <v>98</v>
      </c>
      <c r="D21" s="62" t="s">
        <v>121</v>
      </c>
      <c r="E21" s="40" t="s">
        <v>122</v>
      </c>
      <c r="F21" s="39" t="s">
        <v>94</v>
      </c>
      <c r="G21" s="40">
        <f t="shared" ref="G21:G22" si="12">CA21+CD21+DN21</f>
        <v>160</v>
      </c>
      <c r="H21" s="40">
        <f t="shared" ref="H21:I22" si="13">CB21+CE21+DO21</f>
        <v>180</v>
      </c>
      <c r="I21" s="40">
        <f t="shared" si="13"/>
        <v>210</v>
      </c>
      <c r="J21" s="37" t="s">
        <v>95</v>
      </c>
      <c r="K21" s="40"/>
      <c r="L21" s="40"/>
      <c r="M21" s="40"/>
      <c r="N21" s="40"/>
      <c r="O21" s="40"/>
      <c r="P21" s="40"/>
      <c r="Q21" s="40"/>
      <c r="R21" s="40"/>
      <c r="S21" s="40"/>
      <c r="T21" s="40"/>
      <c r="U21" s="40"/>
      <c r="V21" s="41"/>
      <c r="W21" s="41"/>
      <c r="X21" s="41"/>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v>30</v>
      </c>
      <c r="CB21" s="40">
        <v>30</v>
      </c>
      <c r="CC21" s="40">
        <v>30</v>
      </c>
      <c r="CD21" s="41">
        <v>130</v>
      </c>
      <c r="CE21" s="41">
        <v>150</v>
      </c>
      <c r="CF21" s="41">
        <v>180</v>
      </c>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row>
    <row r="22" spans="1:204" ht="23.25" customHeight="1" x14ac:dyDescent="0.2">
      <c r="A22" s="59"/>
      <c r="B22" s="60"/>
      <c r="C22" s="61"/>
      <c r="D22" s="62" t="s">
        <v>123</v>
      </c>
      <c r="E22" s="40" t="s">
        <v>122</v>
      </c>
      <c r="F22" s="39" t="s">
        <v>94</v>
      </c>
      <c r="G22" s="40">
        <f t="shared" si="12"/>
        <v>50</v>
      </c>
      <c r="H22" s="40">
        <f t="shared" si="13"/>
        <v>50</v>
      </c>
      <c r="I22" s="40">
        <f t="shared" si="13"/>
        <v>50</v>
      </c>
      <c r="J22" s="37" t="s">
        <v>95</v>
      </c>
      <c r="K22" s="40"/>
      <c r="L22" s="40"/>
      <c r="M22" s="40"/>
      <c r="N22" s="40"/>
      <c r="O22" s="40"/>
      <c r="P22" s="40"/>
      <c r="Q22" s="40"/>
      <c r="R22" s="40"/>
      <c r="S22" s="40"/>
      <c r="T22" s="40"/>
      <c r="U22" s="40"/>
      <c r="V22" s="41"/>
      <c r="W22" s="41"/>
      <c r="X22" s="41"/>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v>50</v>
      </c>
      <c r="CB22" s="40">
        <v>50</v>
      </c>
      <c r="CC22" s="40">
        <v>50</v>
      </c>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row>
    <row r="23" spans="1:204" ht="23.25" customHeight="1" x14ac:dyDescent="0.2">
      <c r="A23" s="59"/>
      <c r="B23" s="60"/>
      <c r="C23" s="61"/>
      <c r="D23" s="62" t="s">
        <v>124</v>
      </c>
      <c r="E23" s="40" t="s">
        <v>122</v>
      </c>
      <c r="F23" s="39" t="s">
        <v>94</v>
      </c>
      <c r="G23" s="40">
        <f t="shared" ref="G23:I31" si="14">CA23</f>
        <v>120</v>
      </c>
      <c r="H23" s="40">
        <f t="shared" si="14"/>
        <v>120</v>
      </c>
      <c r="I23" s="40">
        <f t="shared" si="14"/>
        <v>120</v>
      </c>
      <c r="J23" s="37" t="s">
        <v>95</v>
      </c>
      <c r="K23" s="40"/>
      <c r="L23" s="40"/>
      <c r="M23" s="40"/>
      <c r="N23" s="40"/>
      <c r="O23" s="40"/>
      <c r="P23" s="40"/>
      <c r="Q23" s="40"/>
      <c r="R23" s="40"/>
      <c r="S23" s="40"/>
      <c r="T23" s="40"/>
      <c r="U23" s="40"/>
      <c r="V23" s="41"/>
      <c r="W23" s="41"/>
      <c r="X23" s="41"/>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v>120</v>
      </c>
      <c r="CB23" s="40">
        <v>120</v>
      </c>
      <c r="CC23" s="40">
        <v>120</v>
      </c>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row>
    <row r="24" spans="1:204" ht="23.25" customHeight="1" x14ac:dyDescent="0.2">
      <c r="A24" s="59"/>
      <c r="B24" s="60"/>
      <c r="C24" s="61"/>
      <c r="D24" s="62" t="s">
        <v>125</v>
      </c>
      <c r="E24" s="40" t="s">
        <v>122</v>
      </c>
      <c r="F24" s="39" t="s">
        <v>94</v>
      </c>
      <c r="G24" s="40">
        <f t="shared" si="14"/>
        <v>50</v>
      </c>
      <c r="H24" s="40">
        <f t="shared" si="14"/>
        <v>50</v>
      </c>
      <c r="I24" s="40">
        <f t="shared" si="14"/>
        <v>50</v>
      </c>
      <c r="J24" s="37" t="s">
        <v>95</v>
      </c>
      <c r="K24" s="40"/>
      <c r="L24" s="40"/>
      <c r="M24" s="40"/>
      <c r="N24" s="40"/>
      <c r="O24" s="40"/>
      <c r="P24" s="40"/>
      <c r="Q24" s="40"/>
      <c r="R24" s="40"/>
      <c r="S24" s="40"/>
      <c r="T24" s="40"/>
      <c r="U24" s="40"/>
      <c r="V24" s="41"/>
      <c r="W24" s="41"/>
      <c r="X24" s="41"/>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v>50</v>
      </c>
      <c r="CB24" s="40">
        <v>50</v>
      </c>
      <c r="CC24" s="40">
        <v>50</v>
      </c>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row>
    <row r="25" spans="1:204" ht="23.25" customHeight="1" x14ac:dyDescent="0.2">
      <c r="A25" s="59"/>
      <c r="B25" s="60"/>
      <c r="C25" s="61"/>
      <c r="D25" s="62" t="s">
        <v>99</v>
      </c>
      <c r="E25" s="40" t="s">
        <v>122</v>
      </c>
      <c r="F25" s="39" t="s">
        <v>94</v>
      </c>
      <c r="G25" s="40">
        <f>CA25+CJ25+CM25+DE25+DN25+EC25+EF25+EI25</f>
        <v>4300</v>
      </c>
      <c r="H25" s="40">
        <f t="shared" ref="H25:I25" si="15">CB25+CK25+CN25+DF25+DO25+ED25+EG25+EJ25</f>
        <v>4500</v>
      </c>
      <c r="I25" s="40">
        <f t="shared" si="15"/>
        <v>4700</v>
      </c>
      <c r="J25" s="37" t="s">
        <v>95</v>
      </c>
      <c r="K25" s="40"/>
      <c r="L25" s="40"/>
      <c r="M25" s="40"/>
      <c r="N25" s="40"/>
      <c r="O25" s="40"/>
      <c r="P25" s="40"/>
      <c r="Q25" s="40"/>
      <c r="R25" s="40"/>
      <c r="S25" s="40"/>
      <c r="T25" s="40"/>
      <c r="U25" s="40"/>
      <c r="V25" s="41"/>
      <c r="W25" s="41"/>
      <c r="X25" s="41"/>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v>300</v>
      </c>
      <c r="CB25" s="40">
        <v>300</v>
      </c>
      <c r="CC25" s="40">
        <v>300</v>
      </c>
      <c r="CD25" s="41"/>
      <c r="CE25" s="41"/>
      <c r="CF25" s="41"/>
      <c r="CG25" s="41"/>
      <c r="CH25" s="41"/>
      <c r="CI25" s="41"/>
      <c r="CJ25" s="41">
        <v>1000</v>
      </c>
      <c r="CK25" s="41">
        <v>1000</v>
      </c>
      <c r="CL25" s="41">
        <v>1000</v>
      </c>
      <c r="CM25" s="41">
        <v>50</v>
      </c>
      <c r="CN25" s="41">
        <v>50</v>
      </c>
      <c r="CO25" s="41">
        <v>50</v>
      </c>
      <c r="CP25" s="41"/>
      <c r="CQ25" s="41"/>
      <c r="CR25" s="41"/>
      <c r="CS25" s="41"/>
      <c r="CT25" s="41"/>
      <c r="CU25" s="41"/>
      <c r="CV25" s="41"/>
      <c r="CW25" s="41"/>
      <c r="CX25" s="41"/>
      <c r="CY25" s="41"/>
      <c r="CZ25" s="41"/>
      <c r="DA25" s="41"/>
      <c r="DB25" s="41"/>
      <c r="DC25" s="41"/>
      <c r="DD25" s="41"/>
      <c r="DE25" s="41">
        <v>500</v>
      </c>
      <c r="DF25" s="41">
        <v>600</v>
      </c>
      <c r="DG25" s="41">
        <v>700</v>
      </c>
      <c r="DH25" s="41"/>
      <c r="DI25" s="41"/>
      <c r="DJ25" s="41"/>
      <c r="DK25" s="41"/>
      <c r="DL25" s="41"/>
      <c r="DM25" s="41"/>
      <c r="DN25" s="41">
        <v>500</v>
      </c>
      <c r="DO25" s="41">
        <v>500</v>
      </c>
      <c r="DP25" s="41">
        <v>500</v>
      </c>
      <c r="DQ25" s="41"/>
      <c r="DR25" s="41"/>
      <c r="DS25" s="41"/>
      <c r="DT25" s="41"/>
      <c r="DU25" s="41"/>
      <c r="DV25" s="41"/>
      <c r="DW25" s="41">
        <v>1000</v>
      </c>
      <c r="DX25" s="41">
        <v>1100</v>
      </c>
      <c r="DY25" s="41">
        <v>1200</v>
      </c>
      <c r="DZ25" s="41"/>
      <c r="EA25" s="41"/>
      <c r="EB25" s="41"/>
      <c r="EC25" s="41">
        <v>500</v>
      </c>
      <c r="ED25" s="41">
        <v>600</v>
      </c>
      <c r="EE25" s="41">
        <v>700</v>
      </c>
      <c r="EF25" s="41">
        <v>950</v>
      </c>
      <c r="EG25" s="41">
        <v>950</v>
      </c>
      <c r="EH25" s="41">
        <v>950</v>
      </c>
      <c r="EI25" s="41">
        <v>500</v>
      </c>
      <c r="EJ25" s="41">
        <v>500</v>
      </c>
      <c r="EK25" s="41">
        <v>500</v>
      </c>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row>
    <row r="26" spans="1:204" ht="23.25" customHeight="1" x14ac:dyDescent="0.2">
      <c r="A26" s="59"/>
      <c r="B26" s="60"/>
      <c r="C26" s="61"/>
      <c r="D26" s="62" t="s">
        <v>126</v>
      </c>
      <c r="E26" s="40" t="s">
        <v>122</v>
      </c>
      <c r="F26" s="39" t="s">
        <v>94</v>
      </c>
      <c r="G26" s="40">
        <f>CA26+CJ26+CM26+DE26+DN26+EC26</f>
        <v>250</v>
      </c>
      <c r="H26" s="40">
        <f t="shared" ref="H26:I26" si="16">CB26+CK26+CN26+DF26+DO26+ED26</f>
        <v>250</v>
      </c>
      <c r="I26" s="40">
        <f t="shared" si="16"/>
        <v>250</v>
      </c>
      <c r="J26" s="37" t="s">
        <v>95</v>
      </c>
      <c r="K26" s="40"/>
      <c r="L26" s="40"/>
      <c r="M26" s="40"/>
      <c r="N26" s="40"/>
      <c r="O26" s="40"/>
      <c r="P26" s="40"/>
      <c r="Q26" s="40"/>
      <c r="R26" s="40"/>
      <c r="S26" s="40"/>
      <c r="T26" s="40"/>
      <c r="U26" s="40"/>
      <c r="V26" s="41"/>
      <c r="W26" s="41"/>
      <c r="X26" s="41"/>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v>50</v>
      </c>
      <c r="CB26" s="40">
        <v>50</v>
      </c>
      <c r="CC26" s="40">
        <v>50</v>
      </c>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v>37</v>
      </c>
      <c r="DI26" s="41">
        <v>40</v>
      </c>
      <c r="DJ26" s="41">
        <v>40</v>
      </c>
      <c r="DK26" s="41"/>
      <c r="DL26" s="41"/>
      <c r="DM26" s="41"/>
      <c r="DN26" s="41"/>
      <c r="DO26" s="41"/>
      <c r="DP26" s="41"/>
      <c r="DQ26" s="41"/>
      <c r="DR26" s="41"/>
      <c r="DS26" s="41"/>
      <c r="DT26" s="41"/>
      <c r="DU26" s="41"/>
      <c r="DV26" s="41"/>
      <c r="DW26" s="41"/>
      <c r="DX26" s="41"/>
      <c r="DY26" s="41"/>
      <c r="DZ26" s="41"/>
      <c r="EA26" s="41"/>
      <c r="EB26" s="41"/>
      <c r="EC26" s="41">
        <v>200</v>
      </c>
      <c r="ED26" s="41">
        <v>200</v>
      </c>
      <c r="EE26" s="41">
        <v>200</v>
      </c>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row>
    <row r="27" spans="1:204" ht="23.25" customHeight="1" x14ac:dyDescent="0.2">
      <c r="A27" s="59"/>
      <c r="B27" s="60"/>
      <c r="C27" s="61"/>
      <c r="D27" s="62" t="s">
        <v>127</v>
      </c>
      <c r="E27" s="40" t="s">
        <v>122</v>
      </c>
      <c r="F27" s="39" t="s">
        <v>94</v>
      </c>
      <c r="G27" s="40">
        <f t="shared" si="14"/>
        <v>20</v>
      </c>
      <c r="H27" s="40">
        <f t="shared" si="14"/>
        <v>20</v>
      </c>
      <c r="I27" s="40">
        <f t="shared" si="14"/>
        <v>20</v>
      </c>
      <c r="J27" s="37" t="s">
        <v>95</v>
      </c>
      <c r="K27" s="40"/>
      <c r="L27" s="40"/>
      <c r="M27" s="40"/>
      <c r="N27" s="40"/>
      <c r="O27" s="40"/>
      <c r="P27" s="40"/>
      <c r="Q27" s="40"/>
      <c r="R27" s="40"/>
      <c r="S27" s="40"/>
      <c r="T27" s="40"/>
      <c r="U27" s="40"/>
      <c r="V27" s="41"/>
      <c r="W27" s="41"/>
      <c r="X27" s="41"/>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v>20</v>
      </c>
      <c r="CB27" s="40">
        <v>20</v>
      </c>
      <c r="CC27" s="40">
        <v>20</v>
      </c>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row>
    <row r="28" spans="1:204" ht="23.25" customHeight="1" x14ac:dyDescent="0.2">
      <c r="A28" s="59"/>
      <c r="B28" s="60"/>
      <c r="C28" s="61"/>
      <c r="D28" s="62" t="s">
        <v>128</v>
      </c>
      <c r="E28" s="40" t="s">
        <v>122</v>
      </c>
      <c r="F28" s="39" t="s">
        <v>94</v>
      </c>
      <c r="G28" s="40">
        <f t="shared" si="14"/>
        <v>0</v>
      </c>
      <c r="H28" s="40">
        <f t="shared" si="14"/>
        <v>20</v>
      </c>
      <c r="I28" s="40">
        <f t="shared" si="14"/>
        <v>0</v>
      </c>
      <c r="J28" s="37" t="s">
        <v>95</v>
      </c>
      <c r="K28" s="40"/>
      <c r="L28" s="40"/>
      <c r="M28" s="40"/>
      <c r="N28" s="40"/>
      <c r="O28" s="40"/>
      <c r="P28" s="40"/>
      <c r="Q28" s="40"/>
      <c r="R28" s="40"/>
      <c r="S28" s="40"/>
      <c r="T28" s="40"/>
      <c r="U28" s="40"/>
      <c r="V28" s="41"/>
      <c r="W28" s="41"/>
      <c r="X28" s="41"/>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v>0</v>
      </c>
      <c r="CB28" s="40">
        <v>20</v>
      </c>
      <c r="CC28" s="41">
        <v>0</v>
      </c>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row>
    <row r="29" spans="1:204" ht="23.25" customHeight="1" x14ac:dyDescent="0.2">
      <c r="A29" s="59"/>
      <c r="B29" s="60"/>
      <c r="C29" s="61"/>
      <c r="D29" s="62" t="s">
        <v>129</v>
      </c>
      <c r="E29" s="40" t="s">
        <v>122</v>
      </c>
      <c r="F29" s="39" t="s">
        <v>94</v>
      </c>
      <c r="G29" s="40">
        <f t="shared" si="14"/>
        <v>20</v>
      </c>
      <c r="H29" s="40">
        <f t="shared" si="14"/>
        <v>0</v>
      </c>
      <c r="I29" s="40">
        <f t="shared" si="14"/>
        <v>20</v>
      </c>
      <c r="J29" s="37" t="s">
        <v>95</v>
      </c>
      <c r="K29" s="40"/>
      <c r="L29" s="40"/>
      <c r="M29" s="40"/>
      <c r="N29" s="40"/>
      <c r="O29" s="40"/>
      <c r="P29" s="40"/>
      <c r="Q29" s="40"/>
      <c r="R29" s="40"/>
      <c r="S29" s="40"/>
      <c r="T29" s="40"/>
      <c r="U29" s="40"/>
      <c r="V29" s="41"/>
      <c r="W29" s="41"/>
      <c r="X29" s="41"/>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v>20</v>
      </c>
      <c r="CB29" s="40">
        <v>0</v>
      </c>
      <c r="CC29" s="41">
        <v>20</v>
      </c>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row>
    <row r="30" spans="1:204" ht="23.25" customHeight="1" x14ac:dyDescent="0.2">
      <c r="A30" s="59"/>
      <c r="B30" s="60"/>
      <c r="C30" s="61"/>
      <c r="D30" s="62" t="s">
        <v>130</v>
      </c>
      <c r="E30" s="40" t="s">
        <v>122</v>
      </c>
      <c r="F30" s="39" t="s">
        <v>94</v>
      </c>
      <c r="G30" s="40">
        <f t="shared" si="14"/>
        <v>10</v>
      </c>
      <c r="H30" s="40">
        <f t="shared" si="14"/>
        <v>10</v>
      </c>
      <c r="I30" s="40">
        <f t="shared" si="14"/>
        <v>10</v>
      </c>
      <c r="J30" s="37" t="s">
        <v>95</v>
      </c>
      <c r="K30" s="40"/>
      <c r="L30" s="40"/>
      <c r="M30" s="40"/>
      <c r="N30" s="40"/>
      <c r="O30" s="40"/>
      <c r="P30" s="40"/>
      <c r="Q30" s="40"/>
      <c r="R30" s="40"/>
      <c r="S30" s="40"/>
      <c r="T30" s="40"/>
      <c r="U30" s="40"/>
      <c r="V30" s="41"/>
      <c r="W30" s="41"/>
      <c r="X30" s="41"/>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v>10</v>
      </c>
      <c r="CB30" s="40">
        <v>10</v>
      </c>
      <c r="CC30" s="40">
        <v>10</v>
      </c>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row>
    <row r="31" spans="1:204" ht="23.25" customHeight="1" x14ac:dyDescent="0.2">
      <c r="A31" s="57"/>
      <c r="B31" s="58"/>
      <c r="C31" s="63"/>
      <c r="D31" s="62" t="s">
        <v>131</v>
      </c>
      <c r="E31" s="40" t="s">
        <v>122</v>
      </c>
      <c r="F31" s="39" t="s">
        <v>94</v>
      </c>
      <c r="G31" s="40">
        <f t="shared" si="14"/>
        <v>850</v>
      </c>
      <c r="H31" s="40">
        <f t="shared" si="14"/>
        <v>850</v>
      </c>
      <c r="I31" s="40">
        <f t="shared" si="14"/>
        <v>850</v>
      </c>
      <c r="J31" s="37" t="s">
        <v>95</v>
      </c>
      <c r="K31" s="40"/>
      <c r="L31" s="40"/>
      <c r="M31" s="40"/>
      <c r="N31" s="40"/>
      <c r="O31" s="40"/>
      <c r="P31" s="40"/>
      <c r="Q31" s="40"/>
      <c r="R31" s="40"/>
      <c r="S31" s="40"/>
      <c r="T31" s="40"/>
      <c r="U31" s="40"/>
      <c r="V31" s="41"/>
      <c r="W31" s="41"/>
      <c r="X31" s="41"/>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v>850</v>
      </c>
      <c r="CB31" s="40">
        <v>850</v>
      </c>
      <c r="CC31" s="40">
        <v>850</v>
      </c>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row>
    <row r="32" spans="1:204" ht="25.5" x14ac:dyDescent="0.2">
      <c r="A32" s="64" t="s">
        <v>132</v>
      </c>
      <c r="B32" s="65" t="s">
        <v>133</v>
      </c>
      <c r="C32" s="66" t="s">
        <v>98</v>
      </c>
      <c r="D32" s="56"/>
      <c r="E32" s="40" t="s">
        <v>134</v>
      </c>
      <c r="F32" s="39" t="s">
        <v>94</v>
      </c>
      <c r="G32" s="40">
        <f>EO32</f>
        <v>4</v>
      </c>
      <c r="H32" s="40">
        <f t="shared" ref="H32:I32" si="17">EP32</f>
        <v>4</v>
      </c>
      <c r="I32" s="40">
        <f t="shared" si="17"/>
        <v>4</v>
      </c>
      <c r="J32" s="37" t="s">
        <v>95</v>
      </c>
      <c r="K32" s="40"/>
      <c r="L32" s="40"/>
      <c r="M32" s="40"/>
      <c r="N32" s="40"/>
      <c r="O32" s="40"/>
      <c r="P32" s="40"/>
      <c r="Q32" s="40"/>
      <c r="R32" s="40"/>
      <c r="S32" s="40"/>
      <c r="T32" s="40"/>
      <c r="U32" s="40"/>
      <c r="V32" s="41"/>
      <c r="W32" s="41"/>
      <c r="X32" s="41"/>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v>4</v>
      </c>
      <c r="EP32" s="41">
        <v>4</v>
      </c>
      <c r="EQ32" s="41">
        <v>4</v>
      </c>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row>
    <row r="33" spans="1:204" ht="51" x14ac:dyDescent="0.2">
      <c r="A33" s="54" t="s">
        <v>135</v>
      </c>
      <c r="B33" s="55" t="s">
        <v>136</v>
      </c>
      <c r="C33" s="50" t="s">
        <v>98</v>
      </c>
      <c r="D33" s="35" t="s">
        <v>99</v>
      </c>
      <c r="E33" s="40" t="s">
        <v>137</v>
      </c>
      <c r="F33" s="39" t="s">
        <v>94</v>
      </c>
      <c r="G33" s="40">
        <f t="shared" ref="G33:G34" si="18">CA33+CJ33+CY33+DN33+EC33</f>
        <v>30</v>
      </c>
      <c r="H33" s="40">
        <f t="shared" ref="H33:I34" si="19">CB33+CK33+CZ33+DO33+ED33</f>
        <v>36</v>
      </c>
      <c r="I33" s="40">
        <f t="shared" si="19"/>
        <v>42</v>
      </c>
      <c r="J33" s="37" t="s">
        <v>95</v>
      </c>
      <c r="K33" s="40"/>
      <c r="L33" s="40"/>
      <c r="M33" s="40"/>
      <c r="N33" s="40"/>
      <c r="O33" s="40"/>
      <c r="P33" s="40"/>
      <c r="Q33" s="40"/>
      <c r="R33" s="40"/>
      <c r="S33" s="40"/>
      <c r="T33" s="40"/>
      <c r="U33" s="40"/>
      <c r="V33" s="41"/>
      <c r="W33" s="41"/>
      <c r="X33" s="41"/>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v>13</v>
      </c>
      <c r="CB33" s="40">
        <v>13</v>
      </c>
      <c r="CC33" s="40">
        <v>13</v>
      </c>
      <c r="CD33" s="41"/>
      <c r="CE33" s="41"/>
      <c r="CF33" s="41"/>
      <c r="CG33" s="41"/>
      <c r="CH33" s="41"/>
      <c r="CI33" s="41"/>
      <c r="CJ33" s="41">
        <v>2</v>
      </c>
      <c r="CK33" s="41">
        <v>3</v>
      </c>
      <c r="CL33" s="41">
        <v>4</v>
      </c>
      <c r="CM33" s="41"/>
      <c r="CN33" s="41"/>
      <c r="CO33" s="41"/>
      <c r="CP33" s="41"/>
      <c r="CQ33" s="41"/>
      <c r="CR33" s="41"/>
      <c r="CS33" s="41"/>
      <c r="CT33" s="41"/>
      <c r="CU33" s="41"/>
      <c r="CV33" s="41"/>
      <c r="CW33" s="41"/>
      <c r="CX33" s="41"/>
      <c r="CY33" s="41">
        <v>1</v>
      </c>
      <c r="CZ33" s="41">
        <v>1</v>
      </c>
      <c r="DA33" s="41">
        <v>1</v>
      </c>
      <c r="DB33" s="41"/>
      <c r="DC33" s="41"/>
      <c r="DD33" s="41"/>
      <c r="DE33" s="41"/>
      <c r="DF33" s="41"/>
      <c r="DG33" s="41"/>
      <c r="DH33" s="41"/>
      <c r="DI33" s="41"/>
      <c r="DJ33" s="41"/>
      <c r="DK33" s="41"/>
      <c r="DL33" s="41"/>
      <c r="DM33" s="41"/>
      <c r="DN33" s="41">
        <v>4</v>
      </c>
      <c r="DO33" s="41">
        <v>4</v>
      </c>
      <c r="DP33" s="41">
        <v>4</v>
      </c>
      <c r="DQ33" s="41"/>
      <c r="DR33" s="41"/>
      <c r="DS33" s="41"/>
      <c r="DT33" s="41"/>
      <c r="DU33" s="41"/>
      <c r="DV33" s="41"/>
      <c r="DW33" s="41"/>
      <c r="DX33" s="41"/>
      <c r="DY33" s="41"/>
      <c r="DZ33" s="41"/>
      <c r="EA33" s="41"/>
      <c r="EB33" s="41"/>
      <c r="EC33" s="41">
        <v>10</v>
      </c>
      <c r="ED33" s="41">
        <v>15</v>
      </c>
      <c r="EE33" s="41">
        <v>20</v>
      </c>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row>
    <row r="34" spans="1:204" ht="51" x14ac:dyDescent="0.2">
      <c r="A34" s="57"/>
      <c r="B34" s="58"/>
      <c r="C34" s="51"/>
      <c r="D34" s="45" t="s">
        <v>99</v>
      </c>
      <c r="E34" s="40" t="s">
        <v>138</v>
      </c>
      <c r="F34" s="39" t="s">
        <v>94</v>
      </c>
      <c r="G34" s="40">
        <f t="shared" si="18"/>
        <v>1124</v>
      </c>
      <c r="H34" s="40">
        <f t="shared" si="19"/>
        <v>1625</v>
      </c>
      <c r="I34" s="40">
        <f t="shared" si="19"/>
        <v>2126</v>
      </c>
      <c r="J34" s="37" t="s">
        <v>95</v>
      </c>
      <c r="K34" s="40"/>
      <c r="L34" s="40"/>
      <c r="M34" s="40"/>
      <c r="N34" s="40"/>
      <c r="O34" s="40"/>
      <c r="P34" s="40"/>
      <c r="Q34" s="40"/>
      <c r="R34" s="40"/>
      <c r="S34" s="40"/>
      <c r="T34" s="40"/>
      <c r="U34" s="40"/>
      <c r="V34" s="41"/>
      <c r="W34" s="41"/>
      <c r="X34" s="41"/>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v>13</v>
      </c>
      <c r="CB34" s="40">
        <v>13</v>
      </c>
      <c r="CC34" s="40">
        <v>13</v>
      </c>
      <c r="CD34" s="41"/>
      <c r="CE34" s="41"/>
      <c r="CF34" s="41"/>
      <c r="CG34" s="41"/>
      <c r="CH34" s="41"/>
      <c r="CI34" s="41"/>
      <c r="CJ34" s="67">
        <v>2</v>
      </c>
      <c r="CK34" s="67">
        <v>3</v>
      </c>
      <c r="CL34" s="67">
        <v>4</v>
      </c>
      <c r="CM34" s="41"/>
      <c r="CN34" s="41"/>
      <c r="CO34" s="41"/>
      <c r="CP34" s="41"/>
      <c r="CQ34" s="41"/>
      <c r="CR34" s="41"/>
      <c r="CS34" s="41"/>
      <c r="CT34" s="41"/>
      <c r="CU34" s="41"/>
      <c r="CV34" s="41"/>
      <c r="CW34" s="41"/>
      <c r="CX34" s="41"/>
      <c r="CY34" s="41">
        <v>9</v>
      </c>
      <c r="CZ34" s="41">
        <v>9</v>
      </c>
      <c r="DA34" s="41">
        <v>9</v>
      </c>
      <c r="DB34" s="41"/>
      <c r="DC34" s="41"/>
      <c r="DD34" s="41"/>
      <c r="DE34" s="41">
        <v>500</v>
      </c>
      <c r="DF34" s="41">
        <v>600</v>
      </c>
      <c r="DG34" s="41">
        <v>700</v>
      </c>
      <c r="DH34" s="41"/>
      <c r="DI34" s="41"/>
      <c r="DJ34" s="41"/>
      <c r="DK34" s="41"/>
      <c r="DL34" s="41"/>
      <c r="DM34" s="41"/>
      <c r="DN34" s="41">
        <v>100</v>
      </c>
      <c r="DO34" s="41">
        <v>100</v>
      </c>
      <c r="DP34" s="41">
        <v>100</v>
      </c>
      <c r="DQ34" s="41"/>
      <c r="DR34" s="41"/>
      <c r="DS34" s="41"/>
      <c r="DT34" s="41"/>
      <c r="DU34" s="41"/>
      <c r="DV34" s="41"/>
      <c r="DW34" s="41"/>
      <c r="DX34" s="41"/>
      <c r="DY34" s="41"/>
      <c r="DZ34" s="41"/>
      <c r="EA34" s="41"/>
      <c r="EB34" s="41"/>
      <c r="EC34" s="41">
        <v>1000</v>
      </c>
      <c r="ED34" s="41">
        <v>1500</v>
      </c>
      <c r="EE34" s="41">
        <v>2000</v>
      </c>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row>
    <row r="35" spans="1:204" ht="51" x14ac:dyDescent="0.2">
      <c r="A35" s="54" t="s">
        <v>139</v>
      </c>
      <c r="B35" s="68" t="s">
        <v>140</v>
      </c>
      <c r="C35" s="50" t="s">
        <v>98</v>
      </c>
      <c r="D35" s="35" t="s">
        <v>99</v>
      </c>
      <c r="E35" s="40" t="s">
        <v>118</v>
      </c>
      <c r="F35" s="69" t="s">
        <v>94</v>
      </c>
      <c r="G35" s="70">
        <f>AV35+K35+CA35+CJ35+CM35</f>
        <v>80</v>
      </c>
      <c r="H35" s="70">
        <f t="shared" ref="H35:I35" si="20">AW35+L35+CB35+CK35+CN35</f>
        <v>80</v>
      </c>
      <c r="I35" s="70">
        <f t="shared" si="20"/>
        <v>85</v>
      </c>
      <c r="J35" s="39" t="s">
        <v>95</v>
      </c>
      <c r="K35" s="38">
        <v>2</v>
      </c>
      <c r="L35" s="38">
        <v>2</v>
      </c>
      <c r="M35" s="38">
        <v>2</v>
      </c>
      <c r="N35" s="40"/>
      <c r="O35" s="40"/>
      <c r="P35" s="40"/>
      <c r="Q35" s="40"/>
      <c r="R35" s="40"/>
      <c r="S35" s="40"/>
      <c r="T35" s="40"/>
      <c r="U35" s="40"/>
      <c r="V35" s="41"/>
      <c r="W35" s="41"/>
      <c r="X35" s="41"/>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38">
        <v>10</v>
      </c>
      <c r="AW35" s="38">
        <v>10</v>
      </c>
      <c r="AX35" s="38">
        <v>10</v>
      </c>
      <c r="AY35" s="38"/>
      <c r="AZ35" s="38"/>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v>5</v>
      </c>
      <c r="CB35" s="40">
        <v>5</v>
      </c>
      <c r="CC35" s="40">
        <v>5</v>
      </c>
      <c r="CD35" s="41"/>
      <c r="CE35" s="41"/>
      <c r="CF35" s="41"/>
      <c r="CG35" s="41"/>
      <c r="CH35" s="41"/>
      <c r="CI35" s="41"/>
      <c r="CJ35" s="41">
        <v>15</v>
      </c>
      <c r="CK35" s="41">
        <v>15</v>
      </c>
      <c r="CL35" s="41">
        <v>20</v>
      </c>
      <c r="CM35" s="41">
        <v>48</v>
      </c>
      <c r="CN35" s="41">
        <v>48</v>
      </c>
      <c r="CO35" s="41">
        <v>48</v>
      </c>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row>
    <row r="36" spans="1:204" ht="51" x14ac:dyDescent="0.2">
      <c r="A36" s="59"/>
      <c r="B36" s="60"/>
      <c r="C36" s="61"/>
      <c r="D36" s="48" t="s">
        <v>99</v>
      </c>
      <c r="E36" s="40" t="s">
        <v>111</v>
      </c>
      <c r="F36" s="39" t="s">
        <v>94</v>
      </c>
      <c r="G36" s="70">
        <f>AV36+K36+CA36+CJ36+CM36+EC36</f>
        <v>5450</v>
      </c>
      <c r="H36" s="70">
        <f t="shared" ref="H36:I36" si="21">AW36+L36+CB36+CK36+CN36+ED36</f>
        <v>5450</v>
      </c>
      <c r="I36" s="70">
        <f t="shared" si="21"/>
        <v>5500</v>
      </c>
      <c r="J36" s="39" t="s">
        <v>95</v>
      </c>
      <c r="K36" s="38">
        <v>100</v>
      </c>
      <c r="L36" s="38">
        <v>100</v>
      </c>
      <c r="M36" s="38">
        <v>100</v>
      </c>
      <c r="N36" s="40"/>
      <c r="O36" s="40"/>
      <c r="P36" s="40"/>
      <c r="Q36" s="40"/>
      <c r="R36" s="40"/>
      <c r="S36" s="40"/>
      <c r="T36" s="40"/>
      <c r="U36" s="40"/>
      <c r="V36" s="41"/>
      <c r="W36" s="41"/>
      <c r="X36" s="41"/>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v>2000</v>
      </c>
      <c r="AW36" s="40">
        <v>2000</v>
      </c>
      <c r="AX36" s="40">
        <v>2000</v>
      </c>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38">
        <v>100</v>
      </c>
      <c r="CB36" s="38">
        <v>100</v>
      </c>
      <c r="CC36" s="38">
        <v>100</v>
      </c>
      <c r="CD36" s="41"/>
      <c r="CE36" s="41"/>
      <c r="CF36" s="41"/>
      <c r="CG36" s="41"/>
      <c r="CH36" s="41"/>
      <c r="CI36" s="41"/>
      <c r="CJ36" s="41">
        <v>150</v>
      </c>
      <c r="CK36" s="41">
        <v>150</v>
      </c>
      <c r="CL36" s="41">
        <v>200</v>
      </c>
      <c r="CM36" s="41">
        <v>3000</v>
      </c>
      <c r="CN36" s="41">
        <v>3000</v>
      </c>
      <c r="CO36" s="41">
        <v>3000</v>
      </c>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v>100</v>
      </c>
      <c r="ED36" s="41">
        <v>100</v>
      </c>
      <c r="EE36" s="41">
        <v>100</v>
      </c>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row>
    <row r="37" spans="1:204" ht="51" x14ac:dyDescent="0.2">
      <c r="A37" s="71" t="s">
        <v>141</v>
      </c>
      <c r="B37" s="72" t="s">
        <v>142</v>
      </c>
      <c r="C37" s="72" t="s">
        <v>143</v>
      </c>
      <c r="D37" s="72" t="s">
        <v>99</v>
      </c>
      <c r="E37" s="73" t="s">
        <v>144</v>
      </c>
      <c r="F37" s="39" t="s">
        <v>145</v>
      </c>
      <c r="G37" s="74">
        <f t="shared" ref="G37:G38" si="22">Q37</f>
        <v>100</v>
      </c>
      <c r="H37" s="74">
        <f t="shared" ref="H37:I38" si="23">R37</f>
        <v>100</v>
      </c>
      <c r="I37" s="74">
        <f t="shared" si="23"/>
        <v>100</v>
      </c>
      <c r="J37" s="39" t="s">
        <v>95</v>
      </c>
      <c r="K37" s="40"/>
      <c r="L37" s="40"/>
      <c r="M37" s="40"/>
      <c r="N37" s="40"/>
      <c r="O37" s="40"/>
      <c r="P37" s="40"/>
      <c r="Q37" s="40">
        <v>100</v>
      </c>
      <c r="R37" s="40">
        <v>100</v>
      </c>
      <c r="S37" s="40">
        <v>100</v>
      </c>
      <c r="T37" s="40"/>
      <c r="U37" s="40"/>
      <c r="V37" s="41"/>
      <c r="W37" s="41"/>
      <c r="X37" s="41"/>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row>
    <row r="38" spans="1:204" ht="51" x14ac:dyDescent="0.2">
      <c r="A38" s="75"/>
      <c r="B38" s="76"/>
      <c r="C38" s="76"/>
      <c r="D38" s="76" t="s">
        <v>99</v>
      </c>
      <c r="E38" s="73" t="s">
        <v>146</v>
      </c>
      <c r="F38" s="39" t="s">
        <v>145</v>
      </c>
      <c r="G38" s="74">
        <f t="shared" si="22"/>
        <v>100</v>
      </c>
      <c r="H38" s="74">
        <f t="shared" si="23"/>
        <v>100</v>
      </c>
      <c r="I38" s="74">
        <f t="shared" si="23"/>
        <v>100</v>
      </c>
      <c r="J38" s="39" t="s">
        <v>95</v>
      </c>
      <c r="K38" s="40"/>
      <c r="L38" s="40"/>
      <c r="M38" s="40"/>
      <c r="N38" s="40"/>
      <c r="O38" s="40"/>
      <c r="P38" s="40"/>
      <c r="Q38" s="40">
        <v>100</v>
      </c>
      <c r="R38" s="40">
        <v>100</v>
      </c>
      <c r="S38" s="40">
        <v>100</v>
      </c>
      <c r="T38" s="40"/>
      <c r="U38" s="40"/>
      <c r="V38" s="41"/>
      <c r="W38" s="41"/>
      <c r="X38" s="41"/>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row>
    <row r="39" spans="1:204" ht="25.5" x14ac:dyDescent="0.2">
      <c r="A39" s="54" t="s">
        <v>147</v>
      </c>
      <c r="B39" s="55" t="s">
        <v>148</v>
      </c>
      <c r="C39" s="50" t="s">
        <v>92</v>
      </c>
      <c r="D39" s="50"/>
      <c r="E39" s="40" t="s">
        <v>100</v>
      </c>
      <c r="F39" s="39" t="s">
        <v>94</v>
      </c>
      <c r="G39" s="38">
        <f t="shared" ref="G39:G40" si="24">N39</f>
        <v>1</v>
      </c>
      <c r="H39" s="38">
        <f t="shared" ref="H39:I40" si="25">O39</f>
        <v>1</v>
      </c>
      <c r="I39" s="38">
        <f t="shared" si="25"/>
        <v>1</v>
      </c>
      <c r="J39" s="39" t="s">
        <v>95</v>
      </c>
      <c r="K39" s="40"/>
      <c r="L39" s="40"/>
      <c r="M39" s="40"/>
      <c r="N39" s="38">
        <v>1</v>
      </c>
      <c r="O39" s="38">
        <v>1</v>
      </c>
      <c r="P39" s="38">
        <v>1</v>
      </c>
      <c r="Q39" s="40"/>
      <c r="R39" s="40"/>
      <c r="S39" s="40"/>
      <c r="T39" s="40"/>
      <c r="U39" s="40"/>
      <c r="V39" s="41"/>
      <c r="W39" s="41"/>
      <c r="X39" s="41"/>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row>
    <row r="40" spans="1:204" x14ac:dyDescent="0.2">
      <c r="A40" s="77"/>
      <c r="B40" s="58"/>
      <c r="C40" s="51"/>
      <c r="D40" s="63"/>
      <c r="E40" s="40" t="s">
        <v>101</v>
      </c>
      <c r="F40" s="39" t="s">
        <v>102</v>
      </c>
      <c r="G40" s="38">
        <f t="shared" si="24"/>
        <v>60</v>
      </c>
      <c r="H40" s="38">
        <f t="shared" si="25"/>
        <v>60</v>
      </c>
      <c r="I40" s="38">
        <f t="shared" si="25"/>
        <v>60</v>
      </c>
      <c r="J40" s="39" t="s">
        <v>95</v>
      </c>
      <c r="K40" s="40"/>
      <c r="L40" s="40"/>
      <c r="M40" s="40"/>
      <c r="N40" s="38">
        <v>60</v>
      </c>
      <c r="O40" s="38">
        <v>60</v>
      </c>
      <c r="P40" s="38">
        <v>60</v>
      </c>
      <c r="Q40" s="40"/>
      <c r="R40" s="40"/>
      <c r="S40" s="40"/>
      <c r="T40" s="40"/>
      <c r="U40" s="40"/>
      <c r="V40" s="41"/>
      <c r="W40" s="41"/>
      <c r="X40" s="41"/>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row>
    <row r="41" spans="1:204" ht="38.25" x14ac:dyDescent="0.2">
      <c r="A41" s="78" t="s">
        <v>149</v>
      </c>
      <c r="B41" s="72" t="s">
        <v>150</v>
      </c>
      <c r="C41" s="50" t="s">
        <v>151</v>
      </c>
      <c r="D41" s="35"/>
      <c r="E41" s="22" t="s">
        <v>152</v>
      </c>
      <c r="F41" s="39" t="s">
        <v>94</v>
      </c>
      <c r="G41" s="40">
        <f t="shared" ref="G41:G46" si="26">AS41</f>
        <v>450</v>
      </c>
      <c r="H41" s="40">
        <f t="shared" ref="H41:I46" si="27">AT41</f>
        <v>450</v>
      </c>
      <c r="I41" s="40">
        <f t="shared" si="27"/>
        <v>450</v>
      </c>
      <c r="J41" s="39" t="s">
        <v>95</v>
      </c>
      <c r="K41" s="40"/>
      <c r="L41" s="40"/>
      <c r="M41" s="40"/>
      <c r="N41" s="40"/>
      <c r="O41" s="40"/>
      <c r="P41" s="40"/>
      <c r="Q41" s="40"/>
      <c r="R41" s="40"/>
      <c r="S41" s="40"/>
      <c r="T41" s="40"/>
      <c r="U41" s="40"/>
      <c r="V41" s="41"/>
      <c r="W41" s="41"/>
      <c r="X41" s="41"/>
      <c r="Y41" s="40"/>
      <c r="Z41" s="40"/>
      <c r="AA41" s="40"/>
      <c r="AB41" s="40"/>
      <c r="AC41" s="40"/>
      <c r="AD41" s="40"/>
      <c r="AE41" s="40"/>
      <c r="AF41" s="40"/>
      <c r="AG41" s="40"/>
      <c r="AH41" s="40"/>
      <c r="AI41" s="40"/>
      <c r="AJ41" s="40"/>
      <c r="AK41" s="40"/>
      <c r="AL41" s="40"/>
      <c r="AM41" s="40"/>
      <c r="AN41" s="40"/>
      <c r="AO41" s="40"/>
      <c r="AP41" s="40"/>
      <c r="AQ41" s="40"/>
      <c r="AR41" s="40"/>
      <c r="AS41" s="40">
        <v>450</v>
      </c>
      <c r="AT41" s="40">
        <v>450</v>
      </c>
      <c r="AU41" s="40">
        <v>450</v>
      </c>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row>
    <row r="42" spans="1:204" x14ac:dyDescent="0.2">
      <c r="A42" s="43"/>
      <c r="B42" s="76"/>
      <c r="C42" s="63"/>
      <c r="D42" s="45"/>
      <c r="E42" s="22" t="s">
        <v>153</v>
      </c>
      <c r="F42" s="39" t="s">
        <v>94</v>
      </c>
      <c r="G42" s="40">
        <f t="shared" si="26"/>
        <v>600000</v>
      </c>
      <c r="H42" s="40">
        <f t="shared" si="27"/>
        <v>600000</v>
      </c>
      <c r="I42" s="40">
        <f t="shared" si="27"/>
        <v>600000</v>
      </c>
      <c r="J42" s="39" t="s">
        <v>95</v>
      </c>
      <c r="K42" s="40"/>
      <c r="L42" s="40"/>
      <c r="M42" s="40"/>
      <c r="N42" s="40"/>
      <c r="O42" s="40"/>
      <c r="P42" s="40"/>
      <c r="Q42" s="40"/>
      <c r="R42" s="40"/>
      <c r="S42" s="40"/>
      <c r="T42" s="40"/>
      <c r="U42" s="40"/>
      <c r="V42" s="41"/>
      <c r="W42" s="41"/>
      <c r="X42" s="41"/>
      <c r="Y42" s="40"/>
      <c r="Z42" s="40"/>
      <c r="AA42" s="40"/>
      <c r="AB42" s="40"/>
      <c r="AC42" s="40"/>
      <c r="AD42" s="40"/>
      <c r="AE42" s="40"/>
      <c r="AF42" s="40"/>
      <c r="AG42" s="40"/>
      <c r="AH42" s="40"/>
      <c r="AI42" s="40"/>
      <c r="AJ42" s="40"/>
      <c r="AK42" s="40"/>
      <c r="AL42" s="40"/>
      <c r="AM42" s="40"/>
      <c r="AN42" s="40"/>
      <c r="AO42" s="40"/>
      <c r="AP42" s="40"/>
      <c r="AQ42" s="40"/>
      <c r="AR42" s="40"/>
      <c r="AS42" s="40">
        <v>600000</v>
      </c>
      <c r="AT42" s="40">
        <v>600000</v>
      </c>
      <c r="AU42" s="40">
        <v>600000</v>
      </c>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row>
    <row r="43" spans="1:204" ht="38.25" x14ac:dyDescent="0.2">
      <c r="A43" s="42" t="s">
        <v>154</v>
      </c>
      <c r="B43" s="72" t="s">
        <v>155</v>
      </c>
      <c r="C43" s="50" t="s">
        <v>151</v>
      </c>
      <c r="D43" s="35"/>
      <c r="E43" s="22" t="s">
        <v>152</v>
      </c>
      <c r="F43" s="39" t="s">
        <v>94</v>
      </c>
      <c r="G43" s="40">
        <f t="shared" si="26"/>
        <v>300</v>
      </c>
      <c r="H43" s="40">
        <f t="shared" si="27"/>
        <v>300</v>
      </c>
      <c r="I43" s="40">
        <f t="shared" si="27"/>
        <v>300</v>
      </c>
      <c r="J43" s="39" t="s">
        <v>95</v>
      </c>
      <c r="K43" s="40"/>
      <c r="L43" s="40"/>
      <c r="M43" s="40"/>
      <c r="N43" s="40"/>
      <c r="O43" s="40"/>
      <c r="P43" s="40"/>
      <c r="Q43" s="40"/>
      <c r="R43" s="40"/>
      <c r="S43" s="40"/>
      <c r="T43" s="40"/>
      <c r="U43" s="40"/>
      <c r="V43" s="41"/>
      <c r="W43" s="41"/>
      <c r="X43" s="41"/>
      <c r="Y43" s="40"/>
      <c r="Z43" s="40"/>
      <c r="AA43" s="40"/>
      <c r="AB43" s="40"/>
      <c r="AC43" s="40"/>
      <c r="AD43" s="40"/>
      <c r="AE43" s="40"/>
      <c r="AF43" s="40"/>
      <c r="AG43" s="40"/>
      <c r="AH43" s="40"/>
      <c r="AI43" s="40"/>
      <c r="AJ43" s="40"/>
      <c r="AK43" s="40"/>
      <c r="AL43" s="40"/>
      <c r="AM43" s="40"/>
      <c r="AN43" s="40"/>
      <c r="AO43" s="40"/>
      <c r="AP43" s="40"/>
      <c r="AQ43" s="40"/>
      <c r="AR43" s="40"/>
      <c r="AS43" s="40">
        <v>300</v>
      </c>
      <c r="AT43" s="40">
        <v>300</v>
      </c>
      <c r="AU43" s="40">
        <v>300</v>
      </c>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row>
    <row r="44" spans="1:204" x14ac:dyDescent="0.2">
      <c r="A44" s="43"/>
      <c r="B44" s="79"/>
      <c r="C44" s="63"/>
      <c r="D44" s="45"/>
      <c r="E44" s="22" t="s">
        <v>156</v>
      </c>
      <c r="F44" s="39" t="s">
        <v>102</v>
      </c>
      <c r="G44" s="38">
        <f t="shared" si="26"/>
        <v>300</v>
      </c>
      <c r="H44" s="38">
        <f t="shared" si="27"/>
        <v>300</v>
      </c>
      <c r="I44" s="38">
        <f t="shared" si="27"/>
        <v>300</v>
      </c>
      <c r="J44" s="39" t="s">
        <v>95</v>
      </c>
      <c r="K44" s="40"/>
      <c r="L44" s="40"/>
      <c r="M44" s="40"/>
      <c r="N44" s="40"/>
      <c r="O44" s="40"/>
      <c r="P44" s="40"/>
      <c r="Q44" s="40"/>
      <c r="R44" s="40"/>
      <c r="S44" s="40"/>
      <c r="T44" s="40"/>
      <c r="U44" s="40"/>
      <c r="V44" s="41"/>
      <c r="W44" s="41"/>
      <c r="X44" s="41"/>
      <c r="Y44" s="40"/>
      <c r="Z44" s="40"/>
      <c r="AA44" s="40"/>
      <c r="AB44" s="40"/>
      <c r="AC44" s="40"/>
      <c r="AD44" s="40"/>
      <c r="AE44" s="40"/>
      <c r="AF44" s="40"/>
      <c r="AG44" s="40"/>
      <c r="AH44" s="40"/>
      <c r="AI44" s="40"/>
      <c r="AJ44" s="40"/>
      <c r="AK44" s="40"/>
      <c r="AL44" s="40"/>
      <c r="AM44" s="40"/>
      <c r="AN44" s="40"/>
      <c r="AO44" s="40"/>
      <c r="AP44" s="40"/>
      <c r="AQ44" s="40"/>
      <c r="AR44" s="40"/>
      <c r="AS44" s="38">
        <v>300</v>
      </c>
      <c r="AT44" s="38">
        <v>300</v>
      </c>
      <c r="AU44" s="38">
        <v>300</v>
      </c>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row>
    <row r="45" spans="1:204" ht="51.75" x14ac:dyDescent="0.25">
      <c r="A45" s="42" t="s">
        <v>157</v>
      </c>
      <c r="B45" s="72" t="s">
        <v>158</v>
      </c>
      <c r="C45" s="50" t="s">
        <v>151</v>
      </c>
      <c r="D45" s="56" t="s">
        <v>99</v>
      </c>
      <c r="E45" s="22" t="s">
        <v>152</v>
      </c>
      <c r="F45" s="39" t="s">
        <v>94</v>
      </c>
      <c r="G45" s="40">
        <f t="shared" si="26"/>
        <v>600</v>
      </c>
      <c r="H45" s="40">
        <f t="shared" si="27"/>
        <v>600</v>
      </c>
      <c r="I45" s="40">
        <f t="shared" si="27"/>
        <v>600</v>
      </c>
      <c r="J45" s="39" t="s">
        <v>95</v>
      </c>
      <c r="K45" s="40"/>
      <c r="L45" s="40"/>
      <c r="M45" s="40"/>
      <c r="N45" s="40"/>
      <c r="O45" s="40"/>
      <c r="P45" s="80"/>
      <c r="Q45" s="80"/>
      <c r="R45" s="80"/>
      <c r="S45" s="80"/>
      <c r="T45" s="80"/>
      <c r="U45" s="80"/>
      <c r="V45" s="41"/>
      <c r="W45" s="41"/>
      <c r="X45" s="41"/>
      <c r="Y45" s="40"/>
      <c r="Z45" s="40"/>
      <c r="AA45" s="40"/>
      <c r="AB45" s="40"/>
      <c r="AC45" s="40"/>
      <c r="AD45" s="40"/>
      <c r="AE45" s="40"/>
      <c r="AF45" s="40"/>
      <c r="AG45" s="40"/>
      <c r="AH45" s="40"/>
      <c r="AI45" s="40"/>
      <c r="AJ45" s="40"/>
      <c r="AK45" s="40"/>
      <c r="AL45" s="40"/>
      <c r="AM45" s="40"/>
      <c r="AN45" s="40"/>
      <c r="AO45" s="40"/>
      <c r="AP45" s="40"/>
      <c r="AQ45" s="40"/>
      <c r="AR45" s="40"/>
      <c r="AS45" s="40">
        <v>600</v>
      </c>
      <c r="AT45" s="40">
        <v>600</v>
      </c>
      <c r="AU45" s="40">
        <v>600</v>
      </c>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row>
    <row r="46" spans="1:204" ht="51" x14ac:dyDescent="0.2">
      <c r="A46" s="43"/>
      <c r="B46" s="76"/>
      <c r="C46" s="63"/>
      <c r="D46" s="56" t="s">
        <v>99</v>
      </c>
      <c r="E46" s="22" t="s">
        <v>156</v>
      </c>
      <c r="F46" s="39" t="s">
        <v>102</v>
      </c>
      <c r="G46" s="40">
        <f t="shared" si="26"/>
        <v>700</v>
      </c>
      <c r="H46" s="40">
        <f t="shared" si="27"/>
        <v>700</v>
      </c>
      <c r="I46" s="40">
        <f t="shared" si="27"/>
        <v>700</v>
      </c>
      <c r="J46" s="39" t="s">
        <v>95</v>
      </c>
      <c r="K46" s="40"/>
      <c r="L46" s="40"/>
      <c r="M46" s="40"/>
      <c r="N46" s="40"/>
      <c r="O46" s="40"/>
      <c r="P46" s="40"/>
      <c r="Q46" s="40"/>
      <c r="R46" s="40"/>
      <c r="S46" s="40"/>
      <c r="T46" s="40"/>
      <c r="U46" s="40"/>
      <c r="V46" s="41"/>
      <c r="W46" s="41"/>
      <c r="X46" s="41"/>
      <c r="Y46" s="40"/>
      <c r="Z46" s="40"/>
      <c r="AA46" s="40"/>
      <c r="AB46" s="40"/>
      <c r="AC46" s="40"/>
      <c r="AD46" s="40"/>
      <c r="AE46" s="40"/>
      <c r="AF46" s="40"/>
      <c r="AG46" s="40"/>
      <c r="AH46" s="40"/>
      <c r="AI46" s="40"/>
      <c r="AJ46" s="40"/>
      <c r="AK46" s="40"/>
      <c r="AL46" s="40"/>
      <c r="AM46" s="40"/>
      <c r="AN46" s="40"/>
      <c r="AO46" s="40"/>
      <c r="AP46" s="40"/>
      <c r="AQ46" s="40"/>
      <c r="AR46" s="40"/>
      <c r="AS46" s="40">
        <v>700</v>
      </c>
      <c r="AT46" s="40">
        <v>700</v>
      </c>
      <c r="AU46" s="40">
        <v>700</v>
      </c>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row>
    <row r="47" spans="1:204" ht="51" x14ac:dyDescent="0.2">
      <c r="A47" s="78" t="s">
        <v>159</v>
      </c>
      <c r="B47" s="81" t="s">
        <v>160</v>
      </c>
      <c r="C47" s="50" t="s">
        <v>151</v>
      </c>
      <c r="D47" s="56" t="s">
        <v>99</v>
      </c>
      <c r="E47" s="22" t="s">
        <v>152</v>
      </c>
      <c r="F47" s="39" t="s">
        <v>94</v>
      </c>
      <c r="G47" s="40">
        <f>AS47+CD47+CY47</f>
        <v>706</v>
      </c>
      <c r="H47" s="40">
        <f t="shared" ref="H47:I47" si="28">AT47+CE47+CZ47</f>
        <v>706</v>
      </c>
      <c r="I47" s="40">
        <f t="shared" si="28"/>
        <v>706</v>
      </c>
      <c r="J47" s="39" t="s">
        <v>95</v>
      </c>
      <c r="K47" s="40"/>
      <c r="L47" s="40"/>
      <c r="M47" s="40"/>
      <c r="N47" s="40"/>
      <c r="O47" s="40"/>
      <c r="P47" s="40"/>
      <c r="Q47" s="40"/>
      <c r="R47" s="40"/>
      <c r="S47" s="40"/>
      <c r="T47" s="40"/>
      <c r="U47" s="40"/>
      <c r="V47" s="41"/>
      <c r="W47" s="41"/>
      <c r="X47" s="41"/>
      <c r="Y47" s="40"/>
      <c r="Z47" s="40"/>
      <c r="AA47" s="40"/>
      <c r="AB47" s="40"/>
      <c r="AC47" s="40"/>
      <c r="AD47" s="40"/>
      <c r="AE47" s="40"/>
      <c r="AF47" s="40"/>
      <c r="AG47" s="40"/>
      <c r="AH47" s="40"/>
      <c r="AI47" s="40"/>
      <c r="AJ47" s="40"/>
      <c r="AK47" s="40"/>
      <c r="AL47" s="40"/>
      <c r="AM47" s="40"/>
      <c r="AN47" s="40"/>
      <c r="AO47" s="40"/>
      <c r="AP47" s="40"/>
      <c r="AQ47" s="40"/>
      <c r="AR47" s="40"/>
      <c r="AS47" s="40">
        <v>350</v>
      </c>
      <c r="AT47" s="40">
        <v>350</v>
      </c>
      <c r="AU47" s="40">
        <v>350</v>
      </c>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1"/>
      <c r="CD47" s="41">
        <v>50</v>
      </c>
      <c r="CE47" s="41">
        <v>50</v>
      </c>
      <c r="CF47" s="41">
        <v>50</v>
      </c>
      <c r="CG47" s="41"/>
      <c r="CH47" s="41"/>
      <c r="CI47" s="41"/>
      <c r="CJ47" s="41"/>
      <c r="CK47" s="41"/>
      <c r="CL47" s="41"/>
      <c r="CM47" s="41"/>
      <c r="CN47" s="41"/>
      <c r="CO47" s="41"/>
      <c r="CP47" s="41"/>
      <c r="CQ47" s="41"/>
      <c r="CR47" s="41"/>
      <c r="CS47" s="41"/>
      <c r="CT47" s="41"/>
      <c r="CU47" s="41"/>
      <c r="CV47" s="41"/>
      <c r="CW47" s="41"/>
      <c r="CX47" s="41"/>
      <c r="CY47" s="41">
        <v>306</v>
      </c>
      <c r="CZ47" s="41">
        <v>306</v>
      </c>
      <c r="DA47" s="41">
        <v>306</v>
      </c>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row>
    <row r="48" spans="1:204" ht="51" x14ac:dyDescent="0.2">
      <c r="A48" s="82"/>
      <c r="B48" s="81"/>
      <c r="C48" s="61"/>
      <c r="D48" s="56" t="s">
        <v>99</v>
      </c>
      <c r="E48" s="83" t="s">
        <v>153</v>
      </c>
      <c r="F48" s="69" t="s">
        <v>94</v>
      </c>
      <c r="G48" s="40">
        <f t="shared" ref="G48:I48" si="29">AS48</f>
        <v>700000</v>
      </c>
      <c r="H48" s="40">
        <f t="shared" si="29"/>
        <v>700000</v>
      </c>
      <c r="I48" s="40">
        <f t="shared" si="29"/>
        <v>700000</v>
      </c>
      <c r="J48" s="39" t="s">
        <v>95</v>
      </c>
      <c r="K48" s="38"/>
      <c r="L48" s="38"/>
      <c r="M48" s="38"/>
      <c r="N48" s="40"/>
      <c r="O48" s="40"/>
      <c r="P48" s="40"/>
      <c r="Q48" s="40"/>
      <c r="R48" s="40"/>
      <c r="S48" s="40"/>
      <c r="T48" s="40"/>
      <c r="U48" s="40"/>
      <c r="V48" s="41"/>
      <c r="W48" s="41"/>
      <c r="X48" s="41"/>
      <c r="Y48" s="40"/>
      <c r="Z48" s="40"/>
      <c r="AA48" s="40"/>
      <c r="AB48" s="40"/>
      <c r="AC48" s="40"/>
      <c r="AD48" s="40"/>
      <c r="AE48" s="40"/>
      <c r="AF48" s="40"/>
      <c r="AG48" s="40"/>
      <c r="AH48" s="40"/>
      <c r="AI48" s="40"/>
      <c r="AJ48" s="40"/>
      <c r="AK48" s="40"/>
      <c r="AL48" s="40"/>
      <c r="AM48" s="40"/>
      <c r="AN48" s="40"/>
      <c r="AO48" s="40"/>
      <c r="AP48" s="40"/>
      <c r="AQ48" s="40"/>
      <c r="AR48" s="40"/>
      <c r="AS48" s="40">
        <v>700000</v>
      </c>
      <c r="AT48" s="40">
        <v>700000</v>
      </c>
      <c r="AU48" s="40">
        <v>700000</v>
      </c>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row>
    <row r="49" spans="1:204" ht="51" x14ac:dyDescent="0.2">
      <c r="A49" s="42" t="s">
        <v>161</v>
      </c>
      <c r="B49" s="84" t="s">
        <v>162</v>
      </c>
      <c r="C49" s="50" t="s">
        <v>163</v>
      </c>
      <c r="D49" s="35" t="s">
        <v>99</v>
      </c>
      <c r="E49" s="22" t="s">
        <v>152</v>
      </c>
      <c r="F49" s="39" t="s">
        <v>94</v>
      </c>
      <c r="G49" s="38">
        <f t="shared" ref="G49:G50" si="30">K49</f>
        <v>10</v>
      </c>
      <c r="H49" s="38">
        <f t="shared" ref="H49:I50" si="31">L49</f>
        <v>50</v>
      </c>
      <c r="I49" s="38">
        <f t="shared" si="31"/>
        <v>100</v>
      </c>
      <c r="J49" s="39" t="s">
        <v>95</v>
      </c>
      <c r="K49" s="38">
        <v>10</v>
      </c>
      <c r="L49" s="38">
        <v>50</v>
      </c>
      <c r="M49" s="38">
        <v>100</v>
      </c>
      <c r="N49" s="40"/>
      <c r="O49" s="40"/>
      <c r="P49" s="40"/>
      <c r="Q49" s="40"/>
      <c r="R49" s="40"/>
      <c r="S49" s="40"/>
      <c r="T49" s="40"/>
      <c r="U49" s="40"/>
      <c r="V49" s="41"/>
      <c r="W49" s="41"/>
      <c r="X49" s="41"/>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row>
    <row r="50" spans="1:204" ht="51" x14ac:dyDescent="0.2">
      <c r="A50" s="46"/>
      <c r="B50" s="85"/>
      <c r="C50" s="61"/>
      <c r="D50" s="48" t="s">
        <v>99</v>
      </c>
      <c r="E50" s="86" t="s">
        <v>156</v>
      </c>
      <c r="F50" s="69" t="s">
        <v>102</v>
      </c>
      <c r="G50" s="38">
        <f t="shared" si="30"/>
        <v>500</v>
      </c>
      <c r="H50" s="38">
        <f t="shared" si="31"/>
        <v>10000</v>
      </c>
      <c r="I50" s="38">
        <f t="shared" si="31"/>
        <v>50000</v>
      </c>
      <c r="J50" s="39" t="s">
        <v>95</v>
      </c>
      <c r="K50" s="38">
        <v>500</v>
      </c>
      <c r="L50" s="38">
        <v>10000</v>
      </c>
      <c r="M50" s="38">
        <v>50000</v>
      </c>
      <c r="N50" s="40"/>
      <c r="O50" s="40"/>
      <c r="P50" s="40"/>
      <c r="Q50" s="40"/>
      <c r="R50" s="40"/>
      <c r="S50" s="40"/>
      <c r="T50" s="40"/>
      <c r="U50" s="40"/>
      <c r="V50" s="41"/>
      <c r="W50" s="41"/>
      <c r="X50" s="41"/>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row>
    <row r="51" spans="1:204" ht="51" x14ac:dyDescent="0.2">
      <c r="A51" s="78" t="s">
        <v>164</v>
      </c>
      <c r="B51" s="72" t="s">
        <v>165</v>
      </c>
      <c r="C51" s="72" t="s">
        <v>166</v>
      </c>
      <c r="D51" s="56" t="s">
        <v>129</v>
      </c>
      <c r="E51" s="22" t="s">
        <v>167</v>
      </c>
      <c r="F51" s="39" t="s">
        <v>94</v>
      </c>
      <c r="G51" s="38">
        <f t="shared" ref="G51:G52" si="32">N51</f>
        <v>10</v>
      </c>
      <c r="H51" s="38">
        <f t="shared" ref="H51:I52" si="33">O51</f>
        <v>10</v>
      </c>
      <c r="I51" s="38">
        <f t="shared" si="33"/>
        <v>10</v>
      </c>
      <c r="J51" s="39" t="s">
        <v>95</v>
      </c>
      <c r="K51" s="87"/>
      <c r="L51" s="87"/>
      <c r="M51" s="40"/>
      <c r="N51" s="38">
        <v>10</v>
      </c>
      <c r="O51" s="38">
        <v>10</v>
      </c>
      <c r="P51" s="38">
        <v>10</v>
      </c>
      <c r="Q51" s="40"/>
      <c r="R51" s="40"/>
      <c r="S51" s="40"/>
      <c r="T51" s="40"/>
      <c r="U51" s="40"/>
      <c r="V51" s="41"/>
      <c r="W51" s="38">
        <v>10</v>
      </c>
      <c r="X51" s="38">
        <v>10</v>
      </c>
      <c r="Y51" s="38">
        <v>10</v>
      </c>
      <c r="Z51" s="38"/>
      <c r="AA51" s="38"/>
      <c r="AB51" s="38"/>
      <c r="AC51" s="38"/>
      <c r="AD51" s="38"/>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row>
    <row r="52" spans="1:204" ht="25.5" x14ac:dyDescent="0.2">
      <c r="A52" s="43"/>
      <c r="B52" s="76"/>
      <c r="C52" s="76"/>
      <c r="D52" s="56" t="s">
        <v>129</v>
      </c>
      <c r="E52" s="22" t="s">
        <v>153</v>
      </c>
      <c r="F52" s="39" t="s">
        <v>102</v>
      </c>
      <c r="G52" s="38">
        <f t="shared" si="32"/>
        <v>500</v>
      </c>
      <c r="H52" s="38">
        <f t="shared" si="33"/>
        <v>500</v>
      </c>
      <c r="I52" s="38">
        <f t="shared" si="33"/>
        <v>500</v>
      </c>
      <c r="J52" s="39" t="s">
        <v>95</v>
      </c>
      <c r="K52" s="87"/>
      <c r="L52" s="87"/>
      <c r="M52" s="40"/>
      <c r="N52" s="38">
        <v>500</v>
      </c>
      <c r="O52" s="38">
        <v>500</v>
      </c>
      <c r="P52" s="38">
        <v>500</v>
      </c>
      <c r="Q52" s="40"/>
      <c r="R52" s="40"/>
      <c r="S52" s="40"/>
      <c r="T52" s="40"/>
      <c r="U52" s="40"/>
      <c r="V52" s="41"/>
      <c r="W52" s="38">
        <v>500</v>
      </c>
      <c r="X52" s="38">
        <v>500</v>
      </c>
      <c r="Y52" s="38">
        <v>500</v>
      </c>
      <c r="Z52" s="38"/>
      <c r="AA52" s="38"/>
      <c r="AB52" s="38"/>
      <c r="AC52" s="38"/>
      <c r="AD52" s="38"/>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row>
    <row r="53" spans="1:204" s="88" customFormat="1" ht="27" customHeight="1" x14ac:dyDescent="0.25">
      <c r="A53" s="89"/>
      <c r="B53" s="90" t="s">
        <v>168</v>
      </c>
      <c r="C53" s="91"/>
      <c r="D53" s="91"/>
      <c r="E53" s="91"/>
      <c r="F53" s="91"/>
      <c r="G53" s="91"/>
      <c r="H53" s="91"/>
      <c r="I53" s="91"/>
      <c r="J53" s="92"/>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93"/>
      <c r="FY53" s="93"/>
      <c r="FZ53" s="93"/>
      <c r="GA53" s="93"/>
      <c r="GB53" s="93"/>
      <c r="GC53" s="93"/>
      <c r="GD53" s="93"/>
      <c r="GE53" s="93"/>
      <c r="GF53" s="93"/>
      <c r="GG53" s="93"/>
      <c r="GH53" s="93"/>
      <c r="GI53" s="93"/>
      <c r="GJ53" s="93"/>
      <c r="GK53" s="93"/>
      <c r="GL53" s="93"/>
      <c r="GM53" s="93"/>
      <c r="GN53" s="93"/>
      <c r="GO53" s="93"/>
      <c r="GP53" s="93"/>
      <c r="GQ53" s="93"/>
      <c r="GR53" s="93"/>
      <c r="GS53" s="93"/>
      <c r="GT53" s="93"/>
      <c r="GU53" s="93"/>
      <c r="GV53" s="93"/>
    </row>
    <row r="54" spans="1:204" ht="60.75" customHeight="1" x14ac:dyDescent="0.2">
      <c r="A54" s="94" t="s">
        <v>169</v>
      </c>
      <c r="B54" s="95" t="s">
        <v>170</v>
      </c>
      <c r="C54" s="96" t="s">
        <v>171</v>
      </c>
      <c r="D54" s="97"/>
      <c r="E54" s="98" t="s">
        <v>172</v>
      </c>
      <c r="F54" s="99" t="s">
        <v>94</v>
      </c>
      <c r="G54" s="100">
        <f t="shared" ref="G54:G56" si="34">Q54</f>
        <v>1922</v>
      </c>
      <c r="H54" s="100">
        <f t="shared" ref="H54:I56" si="35">R54</f>
        <v>1922</v>
      </c>
      <c r="I54" s="100">
        <f t="shared" si="35"/>
        <v>1922</v>
      </c>
      <c r="J54" s="39"/>
      <c r="K54" s="39"/>
      <c r="L54" s="39"/>
      <c r="M54" s="40"/>
      <c r="N54" s="40"/>
      <c r="O54" s="40"/>
      <c r="P54" s="40"/>
      <c r="Q54" s="38">
        <v>1922</v>
      </c>
      <c r="R54" s="38">
        <v>1922</v>
      </c>
      <c r="S54" s="38">
        <v>1922</v>
      </c>
      <c r="T54" s="40"/>
      <c r="U54" s="40"/>
      <c r="V54" s="41"/>
      <c r="W54" s="41"/>
      <c r="X54" s="41"/>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row>
    <row r="55" spans="1:204" ht="76.5" x14ac:dyDescent="0.2">
      <c r="A55" s="46" t="s">
        <v>173</v>
      </c>
      <c r="B55" s="101" t="s">
        <v>174</v>
      </c>
      <c r="C55" s="102" t="s">
        <v>143</v>
      </c>
      <c r="D55" s="97"/>
      <c r="E55" s="98" t="s">
        <v>175</v>
      </c>
      <c r="F55" s="87" t="s">
        <v>145</v>
      </c>
      <c r="G55" s="100">
        <f t="shared" si="34"/>
        <v>100</v>
      </c>
      <c r="H55" s="100">
        <f t="shared" si="35"/>
        <v>100</v>
      </c>
      <c r="I55" s="100">
        <f t="shared" si="35"/>
        <v>100</v>
      </c>
      <c r="J55" s="39"/>
      <c r="K55" s="39"/>
      <c r="L55" s="39"/>
      <c r="M55" s="40"/>
      <c r="N55" s="40"/>
      <c r="O55" s="40"/>
      <c r="P55" s="40"/>
      <c r="Q55" s="38">
        <v>100</v>
      </c>
      <c r="R55" s="38">
        <v>100</v>
      </c>
      <c r="S55" s="38">
        <v>100</v>
      </c>
      <c r="T55" s="40"/>
      <c r="U55" s="40"/>
      <c r="V55" s="41"/>
      <c r="W55" s="41"/>
      <c r="X55" s="41"/>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row>
    <row r="56" spans="1:204" ht="36" customHeight="1" x14ac:dyDescent="0.2">
      <c r="A56" s="103" t="s">
        <v>176</v>
      </c>
      <c r="B56" s="430" t="s">
        <v>177</v>
      </c>
      <c r="C56" s="431" t="s">
        <v>143</v>
      </c>
      <c r="D56" s="50" t="s">
        <v>123</v>
      </c>
      <c r="E56" s="104" t="s">
        <v>178</v>
      </c>
      <c r="F56" s="87" t="s">
        <v>102</v>
      </c>
      <c r="G56" s="100">
        <f t="shared" si="34"/>
        <v>10</v>
      </c>
      <c r="H56" s="100">
        <f t="shared" si="35"/>
        <v>10</v>
      </c>
      <c r="I56" s="100">
        <f t="shared" si="35"/>
        <v>10</v>
      </c>
      <c r="J56" s="40"/>
      <c r="K56" s="39"/>
      <c r="L56" s="39"/>
      <c r="M56" s="40"/>
      <c r="N56" s="40"/>
      <c r="O56" s="40"/>
      <c r="P56" s="40"/>
      <c r="Q56" s="38">
        <v>10</v>
      </c>
      <c r="R56" s="38">
        <v>10</v>
      </c>
      <c r="S56" s="38">
        <v>10</v>
      </c>
      <c r="T56" s="40"/>
      <c r="U56" s="40"/>
      <c r="V56" s="41"/>
      <c r="W56" s="41"/>
      <c r="X56" s="41"/>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38">
        <v>2</v>
      </c>
      <c r="BE56" s="38"/>
      <c r="BF56" s="38"/>
      <c r="BG56" s="38">
        <v>2</v>
      </c>
      <c r="BH56" s="38"/>
      <c r="BI56" s="38"/>
      <c r="BJ56" s="38">
        <v>2</v>
      </c>
      <c r="BK56" s="38"/>
      <c r="BL56" s="38"/>
      <c r="BM56" s="38">
        <v>2</v>
      </c>
      <c r="BN56" s="38"/>
      <c r="BO56" s="38"/>
      <c r="BP56" s="40"/>
      <c r="BQ56" s="40"/>
      <c r="BR56" s="40"/>
      <c r="BS56" s="40"/>
      <c r="BT56" s="40"/>
      <c r="BU56" s="40"/>
      <c r="BV56" s="40"/>
      <c r="BW56" s="40"/>
      <c r="BX56" s="40"/>
      <c r="BY56" s="40"/>
      <c r="BZ56" s="40"/>
      <c r="CA56" s="40"/>
      <c r="CB56" s="40"/>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row>
    <row r="57" spans="1:204" ht="36" customHeight="1" x14ac:dyDescent="0.2">
      <c r="A57" s="105"/>
      <c r="B57" s="420"/>
      <c r="C57" s="432"/>
      <c r="D57" s="50" t="s">
        <v>125</v>
      </c>
      <c r="E57" s="104" t="s">
        <v>178</v>
      </c>
      <c r="F57" s="87" t="s">
        <v>102</v>
      </c>
      <c r="G57" s="100">
        <f t="shared" ref="G57:G65" si="36">Q57+BD57</f>
        <v>12</v>
      </c>
      <c r="H57" s="100">
        <f t="shared" ref="H57:H65" si="37">R57+BG57</f>
        <v>12</v>
      </c>
      <c r="I57" s="100">
        <f t="shared" ref="I57:I65" si="38">S57+BJ57</f>
        <v>12</v>
      </c>
      <c r="J57" s="39" t="s">
        <v>95</v>
      </c>
      <c r="K57" s="39"/>
      <c r="L57" s="39"/>
      <c r="M57" s="40"/>
      <c r="N57" s="40"/>
      <c r="O57" s="40"/>
      <c r="P57" s="40"/>
      <c r="Q57" s="38">
        <v>10</v>
      </c>
      <c r="R57" s="38">
        <v>10</v>
      </c>
      <c r="S57" s="38">
        <v>10</v>
      </c>
      <c r="T57" s="40"/>
      <c r="U57" s="40"/>
      <c r="V57" s="41"/>
      <c r="W57" s="41"/>
      <c r="X57" s="41"/>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38">
        <v>2</v>
      </c>
      <c r="BE57" s="38"/>
      <c r="BF57" s="38"/>
      <c r="BG57" s="38">
        <v>2</v>
      </c>
      <c r="BH57" s="38"/>
      <c r="BI57" s="38"/>
      <c r="BJ57" s="38">
        <v>2</v>
      </c>
      <c r="BK57" s="38"/>
      <c r="BL57" s="38"/>
      <c r="BM57" s="38">
        <v>2</v>
      </c>
      <c r="BN57" s="38"/>
      <c r="BO57" s="38"/>
      <c r="BP57" s="40"/>
      <c r="BQ57" s="40"/>
      <c r="BR57" s="40"/>
      <c r="BS57" s="40"/>
      <c r="BT57" s="40"/>
      <c r="BU57" s="40"/>
      <c r="BV57" s="40"/>
      <c r="BW57" s="40"/>
      <c r="BX57" s="40"/>
      <c r="BY57" s="40"/>
      <c r="BZ57" s="40"/>
      <c r="CA57" s="40"/>
      <c r="CB57" s="40"/>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row>
    <row r="58" spans="1:204" x14ac:dyDescent="0.2">
      <c r="A58" s="105"/>
      <c r="B58" s="420"/>
      <c r="C58" s="432"/>
      <c r="D58" s="50" t="s">
        <v>123</v>
      </c>
      <c r="E58" s="104" t="s">
        <v>179</v>
      </c>
      <c r="F58" s="87" t="s">
        <v>102</v>
      </c>
      <c r="G58" s="100">
        <f t="shared" si="36"/>
        <v>10</v>
      </c>
      <c r="H58" s="100">
        <f t="shared" si="37"/>
        <v>10</v>
      </c>
      <c r="I58" s="100">
        <f t="shared" si="38"/>
        <v>10</v>
      </c>
      <c r="J58" s="39" t="s">
        <v>95</v>
      </c>
      <c r="K58" s="39"/>
      <c r="L58" s="39"/>
      <c r="M58" s="40"/>
      <c r="N58" s="40"/>
      <c r="O58" s="40"/>
      <c r="P58" s="40"/>
      <c r="Q58" s="38">
        <v>10</v>
      </c>
      <c r="R58" s="38">
        <v>10</v>
      </c>
      <c r="S58" s="38">
        <v>10</v>
      </c>
      <c r="T58" s="40"/>
      <c r="U58" s="40"/>
      <c r="V58" s="41"/>
      <c r="W58" s="41"/>
      <c r="X58" s="41"/>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38"/>
      <c r="BE58" s="38"/>
      <c r="BF58" s="38"/>
      <c r="BG58" s="38"/>
      <c r="BH58" s="38"/>
      <c r="BI58" s="38"/>
      <c r="BJ58" s="38"/>
      <c r="BK58" s="38"/>
      <c r="BL58" s="38"/>
      <c r="BM58" s="38"/>
      <c r="BN58" s="38"/>
      <c r="BO58" s="38"/>
      <c r="BP58" s="40"/>
      <c r="BQ58" s="40"/>
      <c r="BR58" s="40"/>
      <c r="BS58" s="40"/>
      <c r="BT58" s="40"/>
      <c r="BU58" s="40"/>
      <c r="BV58" s="40"/>
      <c r="BW58" s="40"/>
      <c r="BX58" s="40"/>
      <c r="BY58" s="40"/>
      <c r="BZ58" s="40"/>
      <c r="CA58" s="40"/>
      <c r="CB58" s="40"/>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row>
    <row r="59" spans="1:204" x14ac:dyDescent="0.2">
      <c r="A59" s="105"/>
      <c r="B59" s="106"/>
      <c r="C59" s="107"/>
      <c r="D59" s="50" t="s">
        <v>125</v>
      </c>
      <c r="E59" s="104" t="s">
        <v>179</v>
      </c>
      <c r="F59" s="87" t="s">
        <v>102</v>
      </c>
      <c r="G59" s="100">
        <f t="shared" si="36"/>
        <v>12</v>
      </c>
      <c r="H59" s="100">
        <f t="shared" si="37"/>
        <v>12</v>
      </c>
      <c r="I59" s="100">
        <f t="shared" si="38"/>
        <v>12</v>
      </c>
      <c r="J59" s="39" t="s">
        <v>95</v>
      </c>
      <c r="K59" s="39"/>
      <c r="L59" s="39"/>
      <c r="M59" s="40"/>
      <c r="N59" s="40"/>
      <c r="O59" s="40"/>
      <c r="P59" s="40"/>
      <c r="Q59" s="38">
        <v>10</v>
      </c>
      <c r="R59" s="38">
        <v>10</v>
      </c>
      <c r="S59" s="38">
        <v>10</v>
      </c>
      <c r="T59" s="40"/>
      <c r="U59" s="40"/>
      <c r="V59" s="41"/>
      <c r="W59" s="41"/>
      <c r="X59" s="41"/>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38">
        <v>2</v>
      </c>
      <c r="BE59" s="38"/>
      <c r="BF59" s="38"/>
      <c r="BG59" s="38">
        <v>2</v>
      </c>
      <c r="BH59" s="38"/>
      <c r="BI59" s="38"/>
      <c r="BJ59" s="38">
        <v>2</v>
      </c>
      <c r="BK59" s="38"/>
      <c r="BL59" s="38"/>
      <c r="BM59" s="38">
        <v>2</v>
      </c>
      <c r="BN59" s="38"/>
      <c r="BO59" s="38"/>
      <c r="BP59" s="40"/>
      <c r="BQ59" s="40"/>
      <c r="BR59" s="40"/>
      <c r="BS59" s="40"/>
      <c r="BT59" s="40"/>
      <c r="BU59" s="40"/>
      <c r="BV59" s="40"/>
      <c r="BW59" s="40"/>
      <c r="BX59" s="40"/>
      <c r="BY59" s="40"/>
      <c r="BZ59" s="40"/>
      <c r="CA59" s="40"/>
      <c r="CB59" s="40"/>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row>
    <row r="60" spans="1:204" ht="25.5" x14ac:dyDescent="0.2">
      <c r="A60" s="105"/>
      <c r="B60" s="106"/>
      <c r="C60" s="46"/>
      <c r="D60" s="50" t="s">
        <v>123</v>
      </c>
      <c r="E60" s="104" t="s">
        <v>180</v>
      </c>
      <c r="F60" s="87" t="s">
        <v>102</v>
      </c>
      <c r="G60" s="100">
        <f t="shared" si="36"/>
        <v>10</v>
      </c>
      <c r="H60" s="100">
        <f t="shared" si="37"/>
        <v>10</v>
      </c>
      <c r="I60" s="100">
        <f t="shared" si="38"/>
        <v>10</v>
      </c>
      <c r="J60" s="39" t="s">
        <v>95</v>
      </c>
      <c r="K60" s="39"/>
      <c r="L60" s="39"/>
      <c r="M60" s="40"/>
      <c r="N60" s="40"/>
      <c r="O60" s="40"/>
      <c r="P60" s="40"/>
      <c r="Q60" s="38">
        <v>10</v>
      </c>
      <c r="R60" s="38">
        <v>10</v>
      </c>
      <c r="S60" s="38">
        <v>10</v>
      </c>
      <c r="T60" s="40"/>
      <c r="U60" s="40"/>
      <c r="V60" s="41"/>
      <c r="W60" s="41"/>
      <c r="X60" s="41"/>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38"/>
      <c r="BE60" s="38"/>
      <c r="BF60" s="38"/>
      <c r="BG60" s="38"/>
      <c r="BH60" s="38"/>
      <c r="BI60" s="38"/>
      <c r="BJ60" s="38"/>
      <c r="BK60" s="38"/>
      <c r="BL60" s="38"/>
      <c r="BM60" s="38"/>
      <c r="BN60" s="38"/>
      <c r="BO60" s="38"/>
      <c r="BP60" s="40"/>
      <c r="BQ60" s="40"/>
      <c r="BR60" s="40"/>
      <c r="BS60" s="40"/>
      <c r="BT60" s="40"/>
      <c r="BU60" s="40"/>
      <c r="BV60" s="40"/>
      <c r="BW60" s="40"/>
      <c r="BX60" s="40"/>
      <c r="BY60" s="40"/>
      <c r="BZ60" s="40"/>
      <c r="CA60" s="40"/>
      <c r="CB60" s="40"/>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row>
    <row r="61" spans="1:204" ht="25.5" x14ac:dyDescent="0.2">
      <c r="A61" s="105"/>
      <c r="B61" s="106"/>
      <c r="C61" s="46"/>
      <c r="D61" s="50" t="s">
        <v>125</v>
      </c>
      <c r="E61" s="104" t="s">
        <v>180</v>
      </c>
      <c r="F61" s="87" t="s">
        <v>102</v>
      </c>
      <c r="G61" s="100">
        <f t="shared" si="36"/>
        <v>12</v>
      </c>
      <c r="H61" s="100">
        <f t="shared" si="37"/>
        <v>12</v>
      </c>
      <c r="I61" s="100">
        <f t="shared" si="38"/>
        <v>12</v>
      </c>
      <c r="J61" s="39" t="s">
        <v>95</v>
      </c>
      <c r="K61" s="39"/>
      <c r="L61" s="39"/>
      <c r="M61" s="40"/>
      <c r="N61" s="40"/>
      <c r="O61" s="40"/>
      <c r="P61" s="40"/>
      <c r="Q61" s="38">
        <v>10</v>
      </c>
      <c r="R61" s="38">
        <v>10</v>
      </c>
      <c r="S61" s="38">
        <v>10</v>
      </c>
      <c r="T61" s="40"/>
      <c r="U61" s="40"/>
      <c r="V61" s="41"/>
      <c r="W61" s="41"/>
      <c r="X61" s="41"/>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38">
        <v>2</v>
      </c>
      <c r="BE61" s="38"/>
      <c r="BF61" s="38"/>
      <c r="BG61" s="38">
        <v>2</v>
      </c>
      <c r="BH61" s="38"/>
      <c r="BI61" s="38"/>
      <c r="BJ61" s="38">
        <v>2</v>
      </c>
      <c r="BK61" s="38"/>
      <c r="BL61" s="38"/>
      <c r="BM61" s="38">
        <v>2</v>
      </c>
      <c r="BN61" s="38"/>
      <c r="BO61" s="38"/>
      <c r="BP61" s="40"/>
      <c r="BQ61" s="40"/>
      <c r="BR61" s="40"/>
      <c r="BS61" s="40"/>
      <c r="BT61" s="40"/>
      <c r="BU61" s="40"/>
      <c r="BV61" s="40"/>
      <c r="BW61" s="40"/>
      <c r="BX61" s="40"/>
      <c r="BY61" s="40"/>
      <c r="BZ61" s="40"/>
      <c r="CA61" s="40"/>
      <c r="CB61" s="40"/>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row>
    <row r="62" spans="1:204" ht="25.5" x14ac:dyDescent="0.2">
      <c r="A62" s="105"/>
      <c r="B62" s="106"/>
      <c r="C62" s="46"/>
      <c r="D62" s="50" t="s">
        <v>123</v>
      </c>
      <c r="E62" s="104" t="s">
        <v>181</v>
      </c>
      <c r="F62" s="87" t="s">
        <v>102</v>
      </c>
      <c r="G62" s="100">
        <f t="shared" si="36"/>
        <v>10</v>
      </c>
      <c r="H62" s="100">
        <f t="shared" si="37"/>
        <v>10</v>
      </c>
      <c r="I62" s="100">
        <f t="shared" si="38"/>
        <v>10</v>
      </c>
      <c r="J62" s="39" t="s">
        <v>95</v>
      </c>
      <c r="K62" s="39"/>
      <c r="L62" s="39"/>
      <c r="M62" s="40"/>
      <c r="N62" s="40"/>
      <c r="O62" s="40"/>
      <c r="P62" s="40"/>
      <c r="Q62" s="38">
        <v>10</v>
      </c>
      <c r="R62" s="38">
        <v>10</v>
      </c>
      <c r="S62" s="38">
        <v>10</v>
      </c>
      <c r="T62" s="40"/>
      <c r="U62" s="40"/>
      <c r="V62" s="41"/>
      <c r="W62" s="41"/>
      <c r="X62" s="41"/>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38"/>
      <c r="BE62" s="38"/>
      <c r="BF62" s="38"/>
      <c r="BG62" s="38"/>
      <c r="BH62" s="38"/>
      <c r="BI62" s="38"/>
      <c r="BJ62" s="38"/>
      <c r="BK62" s="38"/>
      <c r="BL62" s="38"/>
      <c r="BM62" s="38"/>
      <c r="BN62" s="38"/>
      <c r="BO62" s="38"/>
      <c r="BP62" s="40"/>
      <c r="BQ62" s="40"/>
      <c r="BR62" s="40"/>
      <c r="BS62" s="40"/>
      <c r="BT62" s="40"/>
      <c r="BU62" s="40"/>
      <c r="BV62" s="40"/>
      <c r="BW62" s="40"/>
      <c r="BX62" s="40"/>
      <c r="BY62" s="40"/>
      <c r="BZ62" s="40"/>
      <c r="CA62" s="40"/>
      <c r="CB62" s="40"/>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row>
    <row r="63" spans="1:204" ht="25.5" x14ac:dyDescent="0.2">
      <c r="A63" s="105"/>
      <c r="B63" s="106"/>
      <c r="C63" s="46"/>
      <c r="D63" s="50" t="s">
        <v>125</v>
      </c>
      <c r="E63" s="104" t="s">
        <v>181</v>
      </c>
      <c r="F63" s="87" t="s">
        <v>102</v>
      </c>
      <c r="G63" s="100">
        <f t="shared" si="36"/>
        <v>12</v>
      </c>
      <c r="H63" s="100">
        <f t="shared" si="37"/>
        <v>12</v>
      </c>
      <c r="I63" s="100">
        <f t="shared" si="38"/>
        <v>12</v>
      </c>
      <c r="J63" s="39" t="s">
        <v>95</v>
      </c>
      <c r="K63" s="39"/>
      <c r="L63" s="39"/>
      <c r="M63" s="40"/>
      <c r="N63" s="40"/>
      <c r="O63" s="40"/>
      <c r="P63" s="40"/>
      <c r="Q63" s="38">
        <v>10</v>
      </c>
      <c r="R63" s="38">
        <v>10</v>
      </c>
      <c r="S63" s="38">
        <v>10</v>
      </c>
      <c r="T63" s="40"/>
      <c r="U63" s="40"/>
      <c r="V63" s="41"/>
      <c r="W63" s="41"/>
      <c r="X63" s="41"/>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38">
        <v>2</v>
      </c>
      <c r="BE63" s="38"/>
      <c r="BF63" s="38"/>
      <c r="BG63" s="38">
        <v>2</v>
      </c>
      <c r="BH63" s="38"/>
      <c r="BI63" s="38"/>
      <c r="BJ63" s="38">
        <v>2</v>
      </c>
      <c r="BK63" s="38"/>
      <c r="BL63" s="38"/>
      <c r="BM63" s="38">
        <v>2</v>
      </c>
      <c r="BN63" s="38"/>
      <c r="BO63" s="38"/>
      <c r="BP63" s="40"/>
      <c r="BQ63" s="40"/>
      <c r="BR63" s="40"/>
      <c r="BS63" s="40"/>
      <c r="BT63" s="40"/>
      <c r="BU63" s="40"/>
      <c r="BV63" s="40"/>
      <c r="BW63" s="40"/>
      <c r="BX63" s="40"/>
      <c r="BY63" s="40"/>
      <c r="BZ63" s="40"/>
      <c r="CA63" s="40"/>
      <c r="CB63" s="40"/>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row>
    <row r="64" spans="1:204" ht="25.5" x14ac:dyDescent="0.2">
      <c r="A64" s="105"/>
      <c r="B64" s="106"/>
      <c r="C64" s="46"/>
      <c r="D64" s="66" t="s">
        <v>123</v>
      </c>
      <c r="E64" s="104" t="s">
        <v>182</v>
      </c>
      <c r="F64" s="87" t="s">
        <v>102</v>
      </c>
      <c r="G64" s="100">
        <f t="shared" si="36"/>
        <v>10</v>
      </c>
      <c r="H64" s="100">
        <f t="shared" si="37"/>
        <v>10</v>
      </c>
      <c r="I64" s="100">
        <f t="shared" si="38"/>
        <v>10</v>
      </c>
      <c r="J64" s="39" t="s">
        <v>95</v>
      </c>
      <c r="K64" s="39"/>
      <c r="L64" s="39"/>
      <c r="M64" s="40"/>
      <c r="N64" s="40"/>
      <c r="O64" s="40"/>
      <c r="P64" s="40"/>
      <c r="Q64" s="38">
        <v>10</v>
      </c>
      <c r="R64" s="38">
        <v>10</v>
      </c>
      <c r="S64" s="38">
        <v>10</v>
      </c>
      <c r="T64" s="40"/>
      <c r="U64" s="40"/>
      <c r="V64" s="41"/>
      <c r="W64" s="41"/>
      <c r="X64" s="41"/>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38"/>
      <c r="BE64" s="38"/>
      <c r="BF64" s="38"/>
      <c r="BG64" s="38"/>
      <c r="BH64" s="38"/>
      <c r="BI64" s="38"/>
      <c r="BJ64" s="38"/>
      <c r="BK64" s="38"/>
      <c r="BL64" s="38"/>
      <c r="BM64" s="38"/>
      <c r="BN64" s="38"/>
      <c r="BO64" s="38"/>
      <c r="BP64" s="40"/>
      <c r="BQ64" s="40"/>
      <c r="BR64" s="40"/>
      <c r="BS64" s="40"/>
      <c r="BT64" s="40"/>
      <c r="BU64" s="40"/>
      <c r="BV64" s="40"/>
      <c r="BW64" s="40"/>
      <c r="BX64" s="40"/>
      <c r="BY64" s="40"/>
      <c r="BZ64" s="40"/>
      <c r="CA64" s="40"/>
      <c r="CB64" s="40"/>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row>
    <row r="65" spans="1:204" ht="25.5" x14ac:dyDescent="0.2">
      <c r="A65" s="108"/>
      <c r="B65" s="109"/>
      <c r="C65" s="43"/>
      <c r="D65" s="66" t="s">
        <v>125</v>
      </c>
      <c r="E65" s="104" t="s">
        <v>182</v>
      </c>
      <c r="F65" s="87" t="s">
        <v>102</v>
      </c>
      <c r="G65" s="100">
        <f t="shared" si="36"/>
        <v>12</v>
      </c>
      <c r="H65" s="100">
        <f t="shared" si="37"/>
        <v>12</v>
      </c>
      <c r="I65" s="100">
        <f t="shared" si="38"/>
        <v>12</v>
      </c>
      <c r="J65" s="39" t="s">
        <v>95</v>
      </c>
      <c r="K65" s="39"/>
      <c r="L65" s="39"/>
      <c r="M65" s="40"/>
      <c r="N65" s="40"/>
      <c r="O65" s="40"/>
      <c r="P65" s="40"/>
      <c r="Q65" s="38">
        <v>10</v>
      </c>
      <c r="R65" s="38">
        <v>10</v>
      </c>
      <c r="S65" s="38">
        <v>10</v>
      </c>
      <c r="T65" s="40"/>
      <c r="U65" s="40"/>
      <c r="V65" s="41"/>
      <c r="W65" s="41"/>
      <c r="X65" s="41"/>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38">
        <v>2</v>
      </c>
      <c r="BE65" s="38"/>
      <c r="BF65" s="38"/>
      <c r="BG65" s="38">
        <v>2</v>
      </c>
      <c r="BH65" s="38"/>
      <c r="BI65" s="38"/>
      <c r="BJ65" s="38">
        <v>2</v>
      </c>
      <c r="BK65" s="38"/>
      <c r="BL65" s="38"/>
      <c r="BM65" s="38">
        <v>2</v>
      </c>
      <c r="BN65" s="38"/>
      <c r="BO65" s="38"/>
      <c r="BP65" s="40"/>
      <c r="BQ65" s="40"/>
      <c r="BR65" s="40"/>
      <c r="BS65" s="40"/>
      <c r="BT65" s="40"/>
      <c r="BU65" s="40"/>
      <c r="BV65" s="40"/>
      <c r="BW65" s="40"/>
      <c r="BX65" s="40"/>
      <c r="BY65" s="40"/>
      <c r="BZ65" s="40"/>
      <c r="CA65" s="40"/>
      <c r="CB65" s="40"/>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row>
    <row r="66" spans="1:204" ht="25.5" x14ac:dyDescent="0.2">
      <c r="A66" s="105"/>
      <c r="B66" s="106" t="s">
        <v>183</v>
      </c>
      <c r="C66" s="107" t="s">
        <v>143</v>
      </c>
      <c r="D66" s="66" t="s">
        <v>123</v>
      </c>
      <c r="E66" s="104" t="s">
        <v>184</v>
      </c>
      <c r="F66" s="87" t="s">
        <v>94</v>
      </c>
      <c r="G66" s="110">
        <f t="shared" ref="G66:G71" si="39">Q66</f>
        <v>7</v>
      </c>
      <c r="H66" s="110">
        <f t="shared" ref="H66:I71" si="40">R66</f>
        <v>7</v>
      </c>
      <c r="I66" s="110">
        <f t="shared" si="40"/>
        <v>7</v>
      </c>
      <c r="J66" s="39" t="s">
        <v>95</v>
      </c>
      <c r="K66" s="39"/>
      <c r="L66" s="39"/>
      <c r="M66" s="40"/>
      <c r="N66" s="40"/>
      <c r="O66" s="40"/>
      <c r="P66" s="40"/>
      <c r="Q66" s="40">
        <v>7</v>
      </c>
      <c r="R66" s="40">
        <v>7</v>
      </c>
      <c r="S66" s="40">
        <v>7</v>
      </c>
      <c r="T66" s="40"/>
      <c r="U66" s="40"/>
      <c r="V66" s="41"/>
      <c r="W66" s="41"/>
      <c r="X66" s="41"/>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row>
    <row r="67" spans="1:204" x14ac:dyDescent="0.2">
      <c r="A67" s="105"/>
      <c r="B67" s="106"/>
      <c r="C67" s="46"/>
      <c r="D67" s="66" t="s">
        <v>124</v>
      </c>
      <c r="E67" s="104" t="s">
        <v>185</v>
      </c>
      <c r="F67" s="87" t="s">
        <v>94</v>
      </c>
      <c r="G67" s="110">
        <f t="shared" si="39"/>
        <v>7</v>
      </c>
      <c r="H67" s="110">
        <f t="shared" si="40"/>
        <v>7</v>
      </c>
      <c r="I67" s="110">
        <f t="shared" si="40"/>
        <v>7</v>
      </c>
      <c r="J67" s="39" t="s">
        <v>95</v>
      </c>
      <c r="K67" s="39"/>
      <c r="L67" s="39"/>
      <c r="M67" s="40"/>
      <c r="N67" s="40"/>
      <c r="O67" s="40"/>
      <c r="P67" s="40"/>
      <c r="Q67" s="40">
        <v>7</v>
      </c>
      <c r="R67" s="40">
        <v>7</v>
      </c>
      <c r="S67" s="40">
        <v>7</v>
      </c>
      <c r="T67" s="40"/>
      <c r="U67" s="40"/>
      <c r="V67" s="41"/>
      <c r="W67" s="41"/>
      <c r="X67" s="41"/>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row>
    <row r="68" spans="1:204" x14ac:dyDescent="0.2">
      <c r="A68" s="105"/>
      <c r="B68" s="106"/>
      <c r="C68" s="46"/>
      <c r="D68" s="66" t="s">
        <v>125</v>
      </c>
      <c r="E68" s="104" t="s">
        <v>185</v>
      </c>
      <c r="F68" s="87" t="s">
        <v>94</v>
      </c>
      <c r="G68" s="110">
        <f t="shared" si="39"/>
        <v>7</v>
      </c>
      <c r="H68" s="110">
        <f t="shared" si="40"/>
        <v>7</v>
      </c>
      <c r="I68" s="110">
        <f t="shared" si="40"/>
        <v>7</v>
      </c>
      <c r="J68" s="39" t="s">
        <v>95</v>
      </c>
      <c r="K68" s="39"/>
      <c r="L68" s="39"/>
      <c r="M68" s="40"/>
      <c r="N68" s="40"/>
      <c r="O68" s="40"/>
      <c r="P68" s="40"/>
      <c r="Q68" s="40">
        <v>7</v>
      </c>
      <c r="R68" s="40">
        <v>7</v>
      </c>
      <c r="S68" s="40">
        <v>7</v>
      </c>
      <c r="T68" s="40"/>
      <c r="U68" s="40"/>
      <c r="V68" s="41"/>
      <c r="W68" s="41"/>
      <c r="X68" s="41"/>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row>
    <row r="69" spans="1:204" x14ac:dyDescent="0.2">
      <c r="A69" s="46" t="s">
        <v>186</v>
      </c>
      <c r="B69" s="420"/>
      <c r="C69" s="421"/>
      <c r="D69" s="66" t="s">
        <v>123</v>
      </c>
      <c r="E69" s="98" t="s">
        <v>187</v>
      </c>
      <c r="F69" s="87" t="s">
        <v>102</v>
      </c>
      <c r="G69" s="110">
        <f t="shared" si="39"/>
        <v>300</v>
      </c>
      <c r="H69" s="110">
        <f t="shared" si="40"/>
        <v>300</v>
      </c>
      <c r="I69" s="110">
        <f t="shared" si="40"/>
        <v>300</v>
      </c>
      <c r="J69" s="39" t="s">
        <v>95</v>
      </c>
      <c r="K69" s="39"/>
      <c r="L69" s="39"/>
      <c r="M69" s="40"/>
      <c r="N69" s="40"/>
      <c r="O69" s="40"/>
      <c r="P69" s="40"/>
      <c r="Q69" s="40">
        <v>300</v>
      </c>
      <c r="R69" s="40">
        <v>300</v>
      </c>
      <c r="S69" s="40">
        <v>300</v>
      </c>
      <c r="T69" s="40"/>
      <c r="U69" s="40"/>
      <c r="V69" s="41"/>
      <c r="W69" s="41"/>
      <c r="X69" s="41"/>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row>
    <row r="70" spans="1:204" x14ac:dyDescent="0.2">
      <c r="A70" s="82"/>
      <c r="B70" s="420"/>
      <c r="C70" s="421"/>
      <c r="D70" s="66" t="s">
        <v>124</v>
      </c>
      <c r="E70" s="74" t="s">
        <v>187</v>
      </c>
      <c r="F70" s="111" t="s">
        <v>102</v>
      </c>
      <c r="G70" s="110">
        <f t="shared" si="39"/>
        <v>300</v>
      </c>
      <c r="H70" s="110">
        <f t="shared" si="40"/>
        <v>300</v>
      </c>
      <c r="I70" s="110">
        <f t="shared" si="40"/>
        <v>300</v>
      </c>
      <c r="J70" s="39" t="s">
        <v>95</v>
      </c>
      <c r="K70" s="39"/>
      <c r="L70" s="39"/>
      <c r="M70" s="40"/>
      <c r="N70" s="40"/>
      <c r="O70" s="40"/>
      <c r="P70" s="40"/>
      <c r="Q70" s="40">
        <v>300</v>
      </c>
      <c r="R70" s="40">
        <v>300</v>
      </c>
      <c r="S70" s="40">
        <v>300</v>
      </c>
      <c r="T70" s="40"/>
      <c r="U70" s="40"/>
      <c r="V70" s="41"/>
      <c r="W70" s="41"/>
      <c r="X70" s="41"/>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row>
    <row r="71" spans="1:204" x14ac:dyDescent="0.2">
      <c r="A71" s="112"/>
      <c r="B71" s="113"/>
      <c r="C71" s="46"/>
      <c r="D71" s="66" t="s">
        <v>125</v>
      </c>
      <c r="E71" s="74" t="s">
        <v>187</v>
      </c>
      <c r="F71" s="111" t="s">
        <v>102</v>
      </c>
      <c r="G71" s="110">
        <f t="shared" si="39"/>
        <v>200</v>
      </c>
      <c r="H71" s="110">
        <f t="shared" si="40"/>
        <v>250</v>
      </c>
      <c r="I71" s="110">
        <f t="shared" si="40"/>
        <v>300</v>
      </c>
      <c r="J71" s="39" t="s">
        <v>95</v>
      </c>
      <c r="K71" s="39"/>
      <c r="L71" s="39"/>
      <c r="M71" s="40"/>
      <c r="N71" s="40"/>
      <c r="O71" s="40"/>
      <c r="P71" s="40"/>
      <c r="Q71" s="40">
        <v>200</v>
      </c>
      <c r="R71" s="40">
        <v>250</v>
      </c>
      <c r="S71" s="40">
        <v>300</v>
      </c>
      <c r="T71" s="40"/>
      <c r="U71" s="40"/>
      <c r="V71" s="41"/>
      <c r="W71" s="41"/>
      <c r="X71" s="41"/>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row>
    <row r="72" spans="1:204" ht="76.5" x14ac:dyDescent="0.2">
      <c r="A72" s="114" t="s">
        <v>188</v>
      </c>
      <c r="B72" s="115" t="s">
        <v>189</v>
      </c>
      <c r="C72" s="96" t="s">
        <v>190</v>
      </c>
      <c r="D72" s="66" t="s">
        <v>123</v>
      </c>
      <c r="E72" s="66" t="s">
        <v>191</v>
      </c>
      <c r="F72" s="40" t="s">
        <v>145</v>
      </c>
      <c r="G72" s="40">
        <f t="shared" ref="G72:I95" si="41">N72</f>
        <v>65</v>
      </c>
      <c r="H72" s="40">
        <f t="shared" ref="H72:I85" si="42">O72</f>
        <v>70</v>
      </c>
      <c r="I72" s="40">
        <f t="shared" si="42"/>
        <v>75</v>
      </c>
      <c r="J72" s="39" t="s">
        <v>192</v>
      </c>
      <c r="K72" s="39"/>
      <c r="L72" s="39"/>
      <c r="M72" s="40"/>
      <c r="N72" s="40">
        <v>65</v>
      </c>
      <c r="O72" s="40">
        <v>70</v>
      </c>
      <c r="P72" s="40">
        <v>75</v>
      </c>
      <c r="Q72" s="40"/>
      <c r="R72" s="40"/>
      <c r="S72" s="40"/>
      <c r="T72" s="40"/>
      <c r="U72" s="40"/>
      <c r="V72" s="41"/>
      <c r="W72" s="41"/>
      <c r="X72" s="41"/>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row>
    <row r="73" spans="1:204" ht="76.5" x14ac:dyDescent="0.2">
      <c r="A73" s="112"/>
      <c r="B73" s="116"/>
      <c r="C73" s="43"/>
      <c r="D73" s="50" t="s">
        <v>124</v>
      </c>
      <c r="E73" s="50" t="s">
        <v>193</v>
      </c>
      <c r="F73" s="74" t="s">
        <v>145</v>
      </c>
      <c r="G73" s="40">
        <f t="shared" si="41"/>
        <v>65</v>
      </c>
      <c r="H73" s="40">
        <f t="shared" si="42"/>
        <v>70</v>
      </c>
      <c r="I73" s="40">
        <f t="shared" si="42"/>
        <v>75</v>
      </c>
      <c r="J73" s="39" t="s">
        <v>192</v>
      </c>
      <c r="K73" s="39"/>
      <c r="L73" s="39"/>
      <c r="M73" s="40"/>
      <c r="N73" s="40">
        <v>65</v>
      </c>
      <c r="O73" s="40">
        <v>70</v>
      </c>
      <c r="P73" s="40">
        <v>75</v>
      </c>
      <c r="Q73" s="40"/>
      <c r="R73" s="40"/>
      <c r="S73" s="40"/>
      <c r="T73" s="40"/>
      <c r="U73" s="40"/>
      <c r="V73" s="41"/>
      <c r="W73" s="41"/>
      <c r="X73" s="41"/>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row>
    <row r="74" spans="1:204" ht="45" customHeight="1" x14ac:dyDescent="0.2">
      <c r="A74" s="117" t="s">
        <v>194</v>
      </c>
      <c r="B74" s="118" t="s">
        <v>195</v>
      </c>
      <c r="C74" s="96" t="s">
        <v>92</v>
      </c>
      <c r="D74" s="66" t="s">
        <v>121</v>
      </c>
      <c r="E74" s="40" t="s">
        <v>196</v>
      </c>
      <c r="F74" s="40" t="s">
        <v>94</v>
      </c>
      <c r="G74" s="38">
        <f t="shared" si="41"/>
        <v>2</v>
      </c>
      <c r="H74" s="38">
        <f t="shared" si="42"/>
        <v>2</v>
      </c>
      <c r="I74" s="38">
        <f t="shared" si="42"/>
        <v>2</v>
      </c>
      <c r="J74" s="39" t="s">
        <v>95</v>
      </c>
      <c r="K74" s="39"/>
      <c r="L74" s="39"/>
      <c r="M74" s="40"/>
      <c r="N74" s="38">
        <v>2</v>
      </c>
      <c r="O74" s="38">
        <v>2</v>
      </c>
      <c r="P74" s="38">
        <v>2</v>
      </c>
      <c r="Q74" s="40"/>
      <c r="R74" s="40"/>
      <c r="S74" s="40"/>
      <c r="T74" s="40"/>
      <c r="U74" s="40"/>
      <c r="V74" s="41"/>
      <c r="W74" s="41"/>
      <c r="X74" s="41"/>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row>
    <row r="75" spans="1:204" x14ac:dyDescent="0.2">
      <c r="A75" s="82"/>
      <c r="B75" s="119"/>
      <c r="C75" s="46"/>
      <c r="D75" s="66" t="s">
        <v>121</v>
      </c>
      <c r="E75" s="40" t="s">
        <v>197</v>
      </c>
      <c r="F75" s="40" t="s">
        <v>102</v>
      </c>
      <c r="G75" s="38">
        <f t="shared" si="41"/>
        <v>30</v>
      </c>
      <c r="H75" s="38">
        <f t="shared" si="42"/>
        <v>30</v>
      </c>
      <c r="I75" s="38">
        <f t="shared" si="42"/>
        <v>30</v>
      </c>
      <c r="J75" s="39" t="s">
        <v>95</v>
      </c>
      <c r="K75" s="39"/>
      <c r="L75" s="39"/>
      <c r="M75" s="40"/>
      <c r="N75" s="38">
        <v>30</v>
      </c>
      <c r="O75" s="38">
        <v>30</v>
      </c>
      <c r="P75" s="38">
        <v>30</v>
      </c>
      <c r="Q75" s="40"/>
      <c r="R75" s="40"/>
      <c r="S75" s="40"/>
      <c r="T75" s="40"/>
      <c r="U75" s="40"/>
      <c r="V75" s="41"/>
      <c r="W75" s="41"/>
      <c r="X75" s="41"/>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row>
    <row r="76" spans="1:204" x14ac:dyDescent="0.2">
      <c r="A76" s="82"/>
      <c r="B76" s="119"/>
      <c r="C76" s="46"/>
      <c r="D76" s="66" t="s">
        <v>123</v>
      </c>
      <c r="E76" s="40" t="s">
        <v>196</v>
      </c>
      <c r="F76" s="40" t="s">
        <v>94</v>
      </c>
      <c r="G76" s="40">
        <f t="shared" si="41"/>
        <v>10</v>
      </c>
      <c r="H76" s="40">
        <f t="shared" si="42"/>
        <v>10</v>
      </c>
      <c r="I76" s="40">
        <f t="shared" si="42"/>
        <v>10</v>
      </c>
      <c r="J76" s="39" t="s">
        <v>95</v>
      </c>
      <c r="K76" s="39"/>
      <c r="L76" s="39"/>
      <c r="M76" s="40"/>
      <c r="N76" s="40">
        <v>10</v>
      </c>
      <c r="O76" s="40">
        <v>10</v>
      </c>
      <c r="P76" s="40">
        <v>10</v>
      </c>
      <c r="Q76" s="40"/>
      <c r="R76" s="40"/>
      <c r="S76" s="40"/>
      <c r="T76" s="40"/>
      <c r="U76" s="40"/>
      <c r="V76" s="41"/>
      <c r="W76" s="41"/>
      <c r="X76" s="41"/>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row>
    <row r="77" spans="1:204" x14ac:dyDescent="0.2">
      <c r="A77" s="82"/>
      <c r="B77" s="119"/>
      <c r="C77" s="46"/>
      <c r="D77" s="66" t="s">
        <v>123</v>
      </c>
      <c r="E77" s="40" t="s">
        <v>197</v>
      </c>
      <c r="F77" s="40" t="s">
        <v>102</v>
      </c>
      <c r="G77" s="40">
        <f t="shared" si="41"/>
        <v>200</v>
      </c>
      <c r="H77" s="40">
        <f t="shared" si="42"/>
        <v>200</v>
      </c>
      <c r="I77" s="40">
        <f t="shared" si="42"/>
        <v>200</v>
      </c>
      <c r="J77" s="39" t="s">
        <v>95</v>
      </c>
      <c r="K77" s="39"/>
      <c r="L77" s="39"/>
      <c r="M77" s="40"/>
      <c r="N77" s="40">
        <v>200</v>
      </c>
      <c r="O77" s="40">
        <v>200</v>
      </c>
      <c r="P77" s="40">
        <v>200</v>
      </c>
      <c r="Q77" s="40"/>
      <c r="R77" s="40"/>
      <c r="S77" s="40"/>
      <c r="T77" s="40"/>
      <c r="U77" s="40"/>
      <c r="V77" s="41"/>
      <c r="W77" s="41"/>
      <c r="X77" s="41"/>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row>
    <row r="78" spans="1:204" x14ac:dyDescent="0.2">
      <c r="A78" s="82"/>
      <c r="B78" s="119"/>
      <c r="C78" s="46"/>
      <c r="D78" s="66" t="s">
        <v>124</v>
      </c>
      <c r="E78" s="40" t="s">
        <v>196</v>
      </c>
      <c r="F78" s="40" t="s">
        <v>94</v>
      </c>
      <c r="G78" s="40">
        <f t="shared" si="41"/>
        <v>10</v>
      </c>
      <c r="H78" s="40">
        <f t="shared" si="42"/>
        <v>10</v>
      </c>
      <c r="I78" s="40">
        <f t="shared" si="42"/>
        <v>10</v>
      </c>
      <c r="J78" s="39" t="s">
        <v>95</v>
      </c>
      <c r="K78" s="39"/>
      <c r="L78" s="39"/>
      <c r="M78" s="40"/>
      <c r="N78" s="40">
        <v>10</v>
      </c>
      <c r="O78" s="40">
        <v>10</v>
      </c>
      <c r="P78" s="40">
        <v>10</v>
      </c>
      <c r="Q78" s="40"/>
      <c r="R78" s="40"/>
      <c r="S78" s="40"/>
      <c r="T78" s="40"/>
      <c r="U78" s="40"/>
      <c r="V78" s="41"/>
      <c r="W78" s="41"/>
      <c r="X78" s="41"/>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row>
    <row r="79" spans="1:204" x14ac:dyDescent="0.2">
      <c r="A79" s="82"/>
      <c r="B79" s="119"/>
      <c r="C79" s="46"/>
      <c r="D79" s="66" t="s">
        <v>124</v>
      </c>
      <c r="E79" s="40" t="s">
        <v>197</v>
      </c>
      <c r="F79" s="40" t="s">
        <v>102</v>
      </c>
      <c r="G79" s="40">
        <f t="shared" si="41"/>
        <v>200</v>
      </c>
      <c r="H79" s="40">
        <f t="shared" si="42"/>
        <v>200</v>
      </c>
      <c r="I79" s="40">
        <f t="shared" si="42"/>
        <v>200</v>
      </c>
      <c r="J79" s="39" t="s">
        <v>95</v>
      </c>
      <c r="K79" s="39"/>
      <c r="L79" s="39"/>
      <c r="M79" s="40"/>
      <c r="N79" s="40">
        <v>200</v>
      </c>
      <c r="O79" s="40">
        <v>200</v>
      </c>
      <c r="P79" s="40">
        <v>200</v>
      </c>
      <c r="Q79" s="40"/>
      <c r="R79" s="40"/>
      <c r="S79" s="40"/>
      <c r="T79" s="40"/>
      <c r="U79" s="40"/>
      <c r="V79" s="41"/>
      <c r="W79" s="41"/>
      <c r="X79" s="41"/>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row>
    <row r="80" spans="1:204" x14ac:dyDescent="0.2">
      <c r="A80" s="82"/>
      <c r="B80" s="119"/>
      <c r="C80" s="46"/>
      <c r="D80" s="63" t="s">
        <v>125</v>
      </c>
      <c r="E80" s="40" t="s">
        <v>196</v>
      </c>
      <c r="F80" s="40" t="s">
        <v>94</v>
      </c>
      <c r="G80" s="40">
        <f t="shared" si="41"/>
        <v>10</v>
      </c>
      <c r="H80" s="40">
        <f t="shared" si="42"/>
        <v>10</v>
      </c>
      <c r="I80" s="40">
        <f t="shared" si="42"/>
        <v>10</v>
      </c>
      <c r="J80" s="39" t="s">
        <v>95</v>
      </c>
      <c r="K80" s="39"/>
      <c r="L80" s="39"/>
      <c r="M80" s="40"/>
      <c r="N80" s="40">
        <v>10</v>
      </c>
      <c r="O80" s="40">
        <v>10</v>
      </c>
      <c r="P80" s="40">
        <v>10</v>
      </c>
      <c r="Q80" s="40"/>
      <c r="R80" s="40"/>
      <c r="S80" s="40"/>
      <c r="T80" s="40"/>
      <c r="U80" s="40"/>
      <c r="V80" s="41"/>
      <c r="W80" s="41"/>
      <c r="X80" s="41"/>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row>
    <row r="81" spans="1:204" x14ac:dyDescent="0.2">
      <c r="A81" s="82"/>
      <c r="B81" s="119"/>
      <c r="C81" s="46"/>
      <c r="D81" s="63" t="s">
        <v>125</v>
      </c>
      <c r="E81" s="40" t="s">
        <v>197</v>
      </c>
      <c r="F81" s="40" t="s">
        <v>102</v>
      </c>
      <c r="G81" s="40">
        <f t="shared" si="41"/>
        <v>500</v>
      </c>
      <c r="H81" s="40">
        <f t="shared" si="42"/>
        <v>500</v>
      </c>
      <c r="I81" s="40">
        <f t="shared" si="42"/>
        <v>500</v>
      </c>
      <c r="J81" s="39" t="s">
        <v>95</v>
      </c>
      <c r="K81" s="39"/>
      <c r="L81" s="39"/>
      <c r="M81" s="40"/>
      <c r="N81" s="40">
        <v>500</v>
      </c>
      <c r="O81" s="40">
        <v>500</v>
      </c>
      <c r="P81" s="40">
        <v>500</v>
      </c>
      <c r="Q81" s="40"/>
      <c r="R81" s="40"/>
      <c r="S81" s="40"/>
      <c r="T81" s="40"/>
      <c r="U81" s="40"/>
      <c r="V81" s="41"/>
      <c r="W81" s="41"/>
      <c r="X81" s="41"/>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row>
    <row r="82" spans="1:204" ht="51" x14ac:dyDescent="0.2">
      <c r="A82" s="82"/>
      <c r="B82" s="119"/>
      <c r="C82" s="46"/>
      <c r="D82" s="63" t="s">
        <v>99</v>
      </c>
      <c r="E82" s="40" t="s">
        <v>196</v>
      </c>
      <c r="F82" s="40" t="s">
        <v>94</v>
      </c>
      <c r="G82" s="40">
        <f t="shared" si="41"/>
        <v>10</v>
      </c>
      <c r="H82" s="40">
        <f t="shared" si="42"/>
        <v>10</v>
      </c>
      <c r="I82" s="40">
        <f t="shared" si="42"/>
        <v>10</v>
      </c>
      <c r="J82" s="39" t="s">
        <v>95</v>
      </c>
      <c r="K82" s="39"/>
      <c r="L82" s="39"/>
      <c r="M82" s="40"/>
      <c r="N82" s="40">
        <v>10</v>
      </c>
      <c r="O82" s="40">
        <v>10</v>
      </c>
      <c r="P82" s="40">
        <v>10</v>
      </c>
      <c r="Q82" s="40"/>
      <c r="R82" s="40"/>
      <c r="S82" s="40"/>
      <c r="T82" s="40"/>
      <c r="U82" s="40"/>
      <c r="V82" s="41"/>
      <c r="W82" s="41"/>
      <c r="X82" s="41"/>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row>
    <row r="83" spans="1:204" ht="51" x14ac:dyDescent="0.2">
      <c r="A83" s="82"/>
      <c r="B83" s="119"/>
      <c r="C83" s="46"/>
      <c r="D83" s="63" t="s">
        <v>99</v>
      </c>
      <c r="E83" s="40" t="s">
        <v>197</v>
      </c>
      <c r="F83" s="40" t="s">
        <v>102</v>
      </c>
      <c r="G83" s="40">
        <f t="shared" si="41"/>
        <v>250</v>
      </c>
      <c r="H83" s="40">
        <f t="shared" si="42"/>
        <v>250</v>
      </c>
      <c r="I83" s="40">
        <f t="shared" si="42"/>
        <v>250</v>
      </c>
      <c r="J83" s="39" t="s">
        <v>95</v>
      </c>
      <c r="K83" s="39"/>
      <c r="L83" s="39"/>
      <c r="M83" s="40"/>
      <c r="N83" s="40">
        <v>250</v>
      </c>
      <c r="O83" s="40">
        <v>250</v>
      </c>
      <c r="P83" s="40">
        <v>250</v>
      </c>
      <c r="Q83" s="40"/>
      <c r="R83" s="40"/>
      <c r="S83" s="40"/>
      <c r="T83" s="40"/>
      <c r="U83" s="40"/>
      <c r="V83" s="41"/>
      <c r="W83" s="41"/>
      <c r="X83" s="41"/>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c r="EI83" s="41"/>
      <c r="EJ83" s="41"/>
      <c r="EK83" s="41"/>
      <c r="EL83" s="41"/>
      <c r="EM83" s="41"/>
      <c r="EN83" s="41"/>
      <c r="EO83" s="41"/>
      <c r="EP83" s="41"/>
      <c r="EQ83" s="41"/>
      <c r="ER83" s="41"/>
      <c r="ES83" s="41"/>
      <c r="ET83" s="41"/>
      <c r="EU83" s="41"/>
      <c r="EV83" s="41"/>
      <c r="EW83" s="41"/>
      <c r="EX83" s="41"/>
      <c r="EY83" s="41"/>
      <c r="EZ83" s="41"/>
      <c r="FA83" s="41"/>
      <c r="FB83" s="41"/>
      <c r="FC83" s="41"/>
      <c r="FD83" s="41"/>
      <c r="FE83" s="41"/>
      <c r="FF83" s="41"/>
      <c r="FG83" s="41"/>
      <c r="FH83" s="41"/>
      <c r="FI83" s="41"/>
      <c r="FJ83" s="41"/>
      <c r="FK83" s="41"/>
      <c r="FL83" s="41"/>
      <c r="FM83" s="41"/>
      <c r="FN83" s="41"/>
      <c r="FO83" s="41"/>
      <c r="FP83" s="41"/>
      <c r="FQ83" s="41"/>
      <c r="FR83" s="41"/>
      <c r="FS83" s="41"/>
      <c r="FT83" s="41"/>
      <c r="FU83" s="41"/>
      <c r="FV83" s="41"/>
      <c r="FW83" s="41"/>
      <c r="FX83" s="41"/>
      <c r="FY83" s="41"/>
      <c r="FZ83" s="41"/>
      <c r="GA83" s="41"/>
      <c r="GB83" s="41"/>
      <c r="GC83" s="41"/>
      <c r="GD83" s="41"/>
      <c r="GE83" s="41"/>
      <c r="GF83" s="41"/>
      <c r="GG83" s="41"/>
      <c r="GH83" s="41"/>
      <c r="GI83" s="41"/>
      <c r="GJ83" s="41"/>
      <c r="GK83" s="41"/>
      <c r="GL83" s="41"/>
      <c r="GM83" s="41"/>
      <c r="GN83" s="41"/>
      <c r="GO83" s="41"/>
      <c r="GP83" s="41"/>
      <c r="GQ83" s="41"/>
      <c r="GR83" s="41"/>
      <c r="GS83" s="41"/>
      <c r="GT83" s="41"/>
      <c r="GU83" s="41"/>
      <c r="GV83" s="41"/>
    </row>
    <row r="84" spans="1:204" ht="51" x14ac:dyDescent="0.2">
      <c r="A84" s="82"/>
      <c r="B84" s="119"/>
      <c r="C84" s="46"/>
      <c r="D84" s="63" t="s">
        <v>126</v>
      </c>
      <c r="E84" s="40" t="s">
        <v>196</v>
      </c>
      <c r="F84" s="40" t="s">
        <v>94</v>
      </c>
      <c r="G84" s="40">
        <f t="shared" si="41"/>
        <v>8</v>
      </c>
      <c r="H84" s="40">
        <f t="shared" si="42"/>
        <v>8</v>
      </c>
      <c r="I84" s="40">
        <f t="shared" si="42"/>
        <v>8</v>
      </c>
      <c r="J84" s="39" t="s">
        <v>95</v>
      </c>
      <c r="K84" s="39"/>
      <c r="L84" s="39"/>
      <c r="M84" s="40"/>
      <c r="N84" s="40">
        <v>8</v>
      </c>
      <c r="O84" s="40">
        <v>8</v>
      </c>
      <c r="P84" s="40">
        <v>8</v>
      </c>
      <c r="Q84" s="40"/>
      <c r="R84" s="40"/>
      <c r="S84" s="40"/>
      <c r="T84" s="40"/>
      <c r="U84" s="40"/>
      <c r="V84" s="41"/>
      <c r="W84" s="41"/>
      <c r="X84" s="41"/>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c r="EI84" s="41"/>
      <c r="EJ84" s="41"/>
      <c r="EK84" s="41"/>
      <c r="EL84" s="41"/>
      <c r="EM84" s="41"/>
      <c r="EN84" s="41"/>
      <c r="EO84" s="41"/>
      <c r="EP84" s="41"/>
      <c r="EQ84" s="41"/>
      <c r="ER84" s="41"/>
      <c r="ES84" s="41"/>
      <c r="ET84" s="41"/>
      <c r="EU84" s="41"/>
      <c r="EV84" s="41"/>
      <c r="EW84" s="41"/>
      <c r="EX84" s="41"/>
      <c r="EY84" s="41"/>
      <c r="EZ84" s="41"/>
      <c r="FA84" s="41"/>
      <c r="FB84" s="41"/>
      <c r="FC84" s="41"/>
      <c r="FD84" s="41"/>
      <c r="FE84" s="41"/>
      <c r="FF84" s="41"/>
      <c r="FG84" s="41"/>
      <c r="FH84" s="41"/>
      <c r="FI84" s="41"/>
      <c r="FJ84" s="41"/>
      <c r="FK84" s="41"/>
      <c r="FL84" s="41"/>
      <c r="FM84" s="41"/>
      <c r="FN84" s="41"/>
      <c r="FO84" s="41"/>
      <c r="FP84" s="41"/>
      <c r="FQ84" s="41"/>
      <c r="FR84" s="41"/>
      <c r="FS84" s="41"/>
      <c r="FT84" s="41"/>
      <c r="FU84" s="41"/>
      <c r="FV84" s="41"/>
      <c r="FW84" s="41"/>
      <c r="FX84" s="41"/>
      <c r="FY84" s="41"/>
      <c r="FZ84" s="41"/>
      <c r="GA84" s="41"/>
      <c r="GB84" s="41"/>
      <c r="GC84" s="41"/>
      <c r="GD84" s="41"/>
      <c r="GE84" s="41"/>
      <c r="GF84" s="41"/>
      <c r="GG84" s="41"/>
      <c r="GH84" s="41"/>
      <c r="GI84" s="41"/>
      <c r="GJ84" s="41"/>
      <c r="GK84" s="41"/>
      <c r="GL84" s="41"/>
      <c r="GM84" s="41"/>
      <c r="GN84" s="41"/>
      <c r="GO84" s="41"/>
      <c r="GP84" s="41"/>
      <c r="GQ84" s="41"/>
      <c r="GR84" s="41"/>
      <c r="GS84" s="41"/>
      <c r="GT84" s="41"/>
      <c r="GU84" s="41"/>
      <c r="GV84" s="41"/>
    </row>
    <row r="85" spans="1:204" ht="51" x14ac:dyDescent="0.2">
      <c r="A85" s="82"/>
      <c r="B85" s="119"/>
      <c r="C85" s="46"/>
      <c r="D85" s="63" t="s">
        <v>126</v>
      </c>
      <c r="E85" s="40" t="s">
        <v>197</v>
      </c>
      <c r="F85" s="40" t="s">
        <v>102</v>
      </c>
      <c r="G85" s="40">
        <f t="shared" si="41"/>
        <v>200</v>
      </c>
      <c r="H85" s="40">
        <f t="shared" si="42"/>
        <v>200</v>
      </c>
      <c r="I85" s="40">
        <f t="shared" si="42"/>
        <v>200</v>
      </c>
      <c r="J85" s="39" t="s">
        <v>95</v>
      </c>
      <c r="K85" s="39"/>
      <c r="L85" s="39"/>
      <c r="M85" s="40"/>
      <c r="N85" s="40">
        <v>200</v>
      </c>
      <c r="O85" s="40">
        <v>200</v>
      </c>
      <c r="P85" s="40">
        <v>200</v>
      </c>
      <c r="Q85" s="40"/>
      <c r="R85" s="40"/>
      <c r="S85" s="40"/>
      <c r="T85" s="40"/>
      <c r="U85" s="40"/>
      <c r="V85" s="41"/>
      <c r="W85" s="41"/>
      <c r="X85" s="41"/>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c r="FA85" s="41"/>
      <c r="FB85" s="41"/>
      <c r="FC85" s="41"/>
      <c r="FD85" s="41"/>
      <c r="FE85" s="41"/>
      <c r="FF85" s="41"/>
      <c r="FG85" s="41"/>
      <c r="FH85" s="41"/>
      <c r="FI85" s="41"/>
      <c r="FJ85" s="41"/>
      <c r="FK85" s="41"/>
      <c r="FL85" s="41"/>
      <c r="FM85" s="41"/>
      <c r="FN85" s="41"/>
      <c r="FO85" s="41"/>
      <c r="FP85" s="41"/>
      <c r="FQ85" s="41"/>
      <c r="FR85" s="41"/>
      <c r="FS85" s="41"/>
      <c r="FT85" s="41"/>
      <c r="FU85" s="41"/>
      <c r="FV85" s="41"/>
      <c r="FW85" s="41"/>
      <c r="FX85" s="41"/>
      <c r="FY85" s="41"/>
      <c r="FZ85" s="41"/>
      <c r="GA85" s="41"/>
      <c r="GB85" s="41"/>
      <c r="GC85" s="41"/>
      <c r="GD85" s="41"/>
      <c r="GE85" s="41"/>
      <c r="GF85" s="41"/>
      <c r="GG85" s="41"/>
      <c r="GH85" s="41"/>
      <c r="GI85" s="41"/>
      <c r="GJ85" s="41"/>
      <c r="GK85" s="41"/>
      <c r="GL85" s="41"/>
      <c r="GM85" s="41"/>
      <c r="GN85" s="41"/>
      <c r="GO85" s="41"/>
      <c r="GP85" s="41"/>
      <c r="GQ85" s="41"/>
      <c r="GR85" s="41"/>
      <c r="GS85" s="41"/>
      <c r="GT85" s="41"/>
      <c r="GU85" s="41"/>
      <c r="GV85" s="41"/>
    </row>
    <row r="86" spans="1:204" ht="25.5" x14ac:dyDescent="0.2">
      <c r="A86" s="42" t="s">
        <v>198</v>
      </c>
      <c r="B86" s="118" t="s">
        <v>199</v>
      </c>
      <c r="C86" s="118" t="s">
        <v>143</v>
      </c>
      <c r="D86" s="76" t="s">
        <v>121</v>
      </c>
      <c r="E86" s="120" t="s">
        <v>196</v>
      </c>
      <c r="F86" s="40" t="s">
        <v>94</v>
      </c>
      <c r="G86" s="40">
        <f t="shared" ref="G86:G91" si="43">Q86</f>
        <v>3200</v>
      </c>
      <c r="H86" s="40">
        <f t="shared" ref="H86:I91" si="44">R86</f>
        <v>3200</v>
      </c>
      <c r="I86" s="40">
        <f t="shared" si="44"/>
        <v>3200</v>
      </c>
      <c r="J86" s="39" t="s">
        <v>95</v>
      </c>
      <c r="K86" s="39"/>
      <c r="L86" s="39"/>
      <c r="M86" s="40"/>
      <c r="N86" s="40"/>
      <c r="O86" s="40"/>
      <c r="P86" s="40"/>
      <c r="Q86" s="40">
        <v>3200</v>
      </c>
      <c r="R86" s="40">
        <v>3200</v>
      </c>
      <c r="S86" s="40">
        <v>3200</v>
      </c>
      <c r="T86" s="40"/>
      <c r="U86" s="40"/>
      <c r="V86" s="41"/>
      <c r="W86" s="41"/>
      <c r="X86" s="41"/>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row>
    <row r="87" spans="1:204" x14ac:dyDescent="0.2">
      <c r="A87" s="77"/>
      <c r="B87" s="121"/>
      <c r="C87" s="122"/>
      <c r="D87" s="76" t="s">
        <v>121</v>
      </c>
      <c r="E87" s="120" t="s">
        <v>197</v>
      </c>
      <c r="F87" s="40" t="s">
        <v>102</v>
      </c>
      <c r="G87" s="40">
        <f t="shared" si="43"/>
        <v>96400</v>
      </c>
      <c r="H87" s="40">
        <f t="shared" si="44"/>
        <v>96400</v>
      </c>
      <c r="I87" s="40">
        <f t="shared" si="44"/>
        <v>96400</v>
      </c>
      <c r="J87" s="39" t="s">
        <v>95</v>
      </c>
      <c r="K87" s="39"/>
      <c r="L87" s="39"/>
      <c r="M87" s="40"/>
      <c r="N87" s="40"/>
      <c r="O87" s="40"/>
      <c r="P87" s="40"/>
      <c r="Q87" s="40">
        <v>96400</v>
      </c>
      <c r="R87" s="40">
        <v>96400</v>
      </c>
      <c r="S87" s="40">
        <v>96400</v>
      </c>
      <c r="T87" s="40"/>
      <c r="U87" s="40"/>
      <c r="V87" s="41"/>
      <c r="W87" s="41"/>
      <c r="X87" s="41"/>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41"/>
      <c r="GT87" s="41"/>
      <c r="GU87" s="41"/>
      <c r="GV87" s="41"/>
    </row>
    <row r="88" spans="1:204" ht="25.5" x14ac:dyDescent="0.2">
      <c r="A88" s="42" t="s">
        <v>200</v>
      </c>
      <c r="B88" s="118" t="s">
        <v>201</v>
      </c>
      <c r="C88" s="118" t="s">
        <v>143</v>
      </c>
      <c r="D88" s="76" t="s">
        <v>123</v>
      </c>
      <c r="E88" s="120" t="s">
        <v>196</v>
      </c>
      <c r="F88" s="40" t="s">
        <v>94</v>
      </c>
      <c r="G88" s="40">
        <f t="shared" si="43"/>
        <v>12000</v>
      </c>
      <c r="H88" s="40">
        <f t="shared" si="44"/>
        <v>12000</v>
      </c>
      <c r="I88" s="40">
        <f t="shared" si="44"/>
        <v>12000</v>
      </c>
      <c r="J88" s="39" t="s">
        <v>95</v>
      </c>
      <c r="K88" s="39"/>
      <c r="L88" s="39"/>
      <c r="M88" s="40"/>
      <c r="N88" s="40"/>
      <c r="O88" s="40"/>
      <c r="P88" s="40"/>
      <c r="Q88" s="40">
        <v>12000</v>
      </c>
      <c r="R88" s="40">
        <v>12000</v>
      </c>
      <c r="S88" s="40">
        <v>12000</v>
      </c>
      <c r="T88" s="40"/>
      <c r="U88" s="40"/>
      <c r="V88" s="41"/>
      <c r="W88" s="41"/>
      <c r="X88" s="41"/>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c r="FA88" s="41"/>
      <c r="FB88" s="41"/>
      <c r="FC88" s="41"/>
      <c r="FD88" s="41"/>
      <c r="FE88" s="41"/>
      <c r="FF88" s="41"/>
      <c r="FG88" s="41"/>
      <c r="FH88" s="41"/>
      <c r="FI88" s="41"/>
      <c r="FJ88" s="41"/>
      <c r="FK88" s="41"/>
      <c r="FL88" s="41"/>
      <c r="FM88" s="41"/>
      <c r="FN88" s="41"/>
      <c r="FO88" s="41"/>
      <c r="FP88" s="41"/>
      <c r="FQ88" s="41"/>
      <c r="FR88" s="41"/>
      <c r="FS88" s="41"/>
      <c r="FT88" s="41"/>
      <c r="FU88" s="41"/>
      <c r="FV88" s="41"/>
      <c r="FW88" s="41"/>
      <c r="FX88" s="41"/>
      <c r="FY88" s="41"/>
      <c r="FZ88" s="41"/>
      <c r="GA88" s="41"/>
      <c r="GB88" s="41"/>
      <c r="GC88" s="41"/>
      <c r="GD88" s="41"/>
      <c r="GE88" s="41"/>
      <c r="GF88" s="41"/>
      <c r="GG88" s="41"/>
      <c r="GH88" s="41"/>
      <c r="GI88" s="41"/>
      <c r="GJ88" s="41"/>
      <c r="GK88" s="41"/>
      <c r="GL88" s="41"/>
      <c r="GM88" s="41"/>
      <c r="GN88" s="41"/>
      <c r="GO88" s="41"/>
      <c r="GP88" s="41"/>
      <c r="GQ88" s="41"/>
      <c r="GR88" s="41"/>
      <c r="GS88" s="41"/>
      <c r="GT88" s="41"/>
      <c r="GU88" s="41"/>
      <c r="GV88" s="41"/>
    </row>
    <row r="89" spans="1:204" x14ac:dyDescent="0.2">
      <c r="A89" s="77"/>
      <c r="B89" s="119"/>
      <c r="C89" s="122"/>
      <c r="D89" s="76" t="s">
        <v>123</v>
      </c>
      <c r="E89" s="120" t="s">
        <v>197</v>
      </c>
      <c r="F89" s="40" t="s">
        <v>102</v>
      </c>
      <c r="G89" s="40">
        <f t="shared" si="43"/>
        <v>340000</v>
      </c>
      <c r="H89" s="40">
        <f t="shared" si="44"/>
        <v>340000</v>
      </c>
      <c r="I89" s="40">
        <f t="shared" si="44"/>
        <v>340000</v>
      </c>
      <c r="J89" s="39" t="s">
        <v>95</v>
      </c>
      <c r="K89" s="39"/>
      <c r="L89" s="39"/>
      <c r="M89" s="40"/>
      <c r="N89" s="40"/>
      <c r="O89" s="40"/>
      <c r="P89" s="40"/>
      <c r="Q89" s="40">
        <v>340000</v>
      </c>
      <c r="R89" s="40">
        <v>340000</v>
      </c>
      <c r="S89" s="40">
        <v>340000</v>
      </c>
      <c r="T89" s="40"/>
      <c r="U89" s="40"/>
      <c r="V89" s="41"/>
      <c r="W89" s="41"/>
      <c r="X89" s="41"/>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c r="EI89" s="41"/>
      <c r="EJ89" s="41"/>
      <c r="EK89" s="41"/>
      <c r="EL89" s="41"/>
      <c r="EM89" s="41"/>
      <c r="EN89" s="41"/>
      <c r="EO89" s="41"/>
      <c r="EP89" s="41"/>
      <c r="EQ89" s="41"/>
      <c r="ER89" s="41"/>
      <c r="ES89" s="41"/>
      <c r="ET89" s="41"/>
      <c r="EU89" s="41"/>
      <c r="EV89" s="41"/>
      <c r="EW89" s="41"/>
      <c r="EX89" s="41"/>
      <c r="EY89" s="41"/>
      <c r="EZ89" s="41"/>
      <c r="FA89" s="41"/>
      <c r="FB89" s="41"/>
      <c r="FC89" s="41"/>
      <c r="FD89" s="41"/>
      <c r="FE89" s="41"/>
      <c r="FF89" s="41"/>
      <c r="FG89" s="41"/>
      <c r="FH89" s="41"/>
      <c r="FI89" s="41"/>
      <c r="FJ89" s="41"/>
      <c r="FK89" s="41"/>
      <c r="FL89" s="41"/>
      <c r="FM89" s="41"/>
      <c r="FN89" s="41"/>
      <c r="FO89" s="41"/>
      <c r="FP89" s="41"/>
      <c r="FQ89" s="41"/>
      <c r="FR89" s="41"/>
      <c r="FS89" s="41"/>
      <c r="FT89" s="41"/>
      <c r="FU89" s="41"/>
      <c r="FV89" s="41"/>
      <c r="FW89" s="41"/>
      <c r="FX89" s="41"/>
      <c r="FY89" s="41"/>
      <c r="FZ89" s="41"/>
      <c r="GA89" s="41"/>
      <c r="GB89" s="41"/>
      <c r="GC89" s="41"/>
      <c r="GD89" s="41"/>
      <c r="GE89" s="41"/>
      <c r="GF89" s="41"/>
      <c r="GG89" s="41"/>
      <c r="GH89" s="41"/>
      <c r="GI89" s="41"/>
      <c r="GJ89" s="41"/>
      <c r="GK89" s="41"/>
      <c r="GL89" s="41"/>
      <c r="GM89" s="41"/>
      <c r="GN89" s="41"/>
      <c r="GO89" s="41"/>
      <c r="GP89" s="41"/>
      <c r="GQ89" s="41"/>
      <c r="GR89" s="41"/>
      <c r="GS89" s="41"/>
      <c r="GT89" s="41"/>
      <c r="GU89" s="41"/>
      <c r="GV89" s="41"/>
    </row>
    <row r="90" spans="1:204" ht="25.5" x14ac:dyDescent="0.2">
      <c r="A90" s="46" t="s">
        <v>202</v>
      </c>
      <c r="B90" s="118" t="s">
        <v>203</v>
      </c>
      <c r="C90" s="118" t="s">
        <v>143</v>
      </c>
      <c r="D90" s="76" t="s">
        <v>124</v>
      </c>
      <c r="E90" s="120" t="s">
        <v>196</v>
      </c>
      <c r="F90" s="40" t="s">
        <v>94</v>
      </c>
      <c r="G90" s="40">
        <f t="shared" si="43"/>
        <v>1500</v>
      </c>
      <c r="H90" s="40">
        <f t="shared" si="44"/>
        <v>1500</v>
      </c>
      <c r="I90" s="40">
        <f t="shared" si="44"/>
        <v>1500</v>
      </c>
      <c r="J90" s="39" t="s">
        <v>95</v>
      </c>
      <c r="K90" s="39"/>
      <c r="L90" s="39"/>
      <c r="M90" s="40"/>
      <c r="N90" s="40"/>
      <c r="O90" s="40"/>
      <c r="P90" s="40"/>
      <c r="Q90" s="40">
        <v>1500</v>
      </c>
      <c r="R90" s="40">
        <v>1500</v>
      </c>
      <c r="S90" s="40">
        <v>1500</v>
      </c>
      <c r="T90" s="40"/>
      <c r="U90" s="40"/>
      <c r="V90" s="41"/>
      <c r="W90" s="41"/>
      <c r="X90" s="41"/>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c r="FC90" s="41"/>
      <c r="FD90" s="41"/>
      <c r="FE90" s="41"/>
      <c r="FF90" s="41"/>
      <c r="FG90" s="41"/>
      <c r="FH90" s="41"/>
      <c r="FI90" s="41"/>
      <c r="FJ90" s="41"/>
      <c r="FK90" s="41"/>
      <c r="FL90" s="41"/>
      <c r="FM90" s="41"/>
      <c r="FN90" s="41"/>
      <c r="FO90" s="41"/>
      <c r="FP90" s="41"/>
      <c r="FQ90" s="41"/>
      <c r="FR90" s="41"/>
      <c r="FS90" s="41"/>
      <c r="FT90" s="41"/>
      <c r="FU90" s="41"/>
      <c r="FV90" s="41"/>
      <c r="FW90" s="41"/>
      <c r="FX90" s="41"/>
      <c r="FY90" s="41"/>
      <c r="FZ90" s="41"/>
      <c r="GA90" s="41"/>
      <c r="GB90" s="41"/>
      <c r="GC90" s="41"/>
      <c r="GD90" s="41"/>
      <c r="GE90" s="41"/>
      <c r="GF90" s="41"/>
      <c r="GG90" s="41"/>
      <c r="GH90" s="41"/>
      <c r="GI90" s="41"/>
      <c r="GJ90" s="41"/>
      <c r="GK90" s="41"/>
      <c r="GL90" s="41"/>
      <c r="GM90" s="41"/>
      <c r="GN90" s="41"/>
      <c r="GO90" s="41"/>
      <c r="GP90" s="41"/>
      <c r="GQ90" s="41"/>
      <c r="GR90" s="41"/>
      <c r="GS90" s="41"/>
      <c r="GT90" s="41"/>
      <c r="GU90" s="41"/>
      <c r="GV90" s="41"/>
    </row>
    <row r="91" spans="1:204" x14ac:dyDescent="0.2">
      <c r="A91" s="82"/>
      <c r="B91" s="119"/>
      <c r="C91" s="122"/>
      <c r="D91" s="76" t="s">
        <v>124</v>
      </c>
      <c r="E91" s="120" t="s">
        <v>197</v>
      </c>
      <c r="F91" s="40" t="s">
        <v>102</v>
      </c>
      <c r="G91" s="40">
        <f t="shared" si="43"/>
        <v>34600</v>
      </c>
      <c r="H91" s="40">
        <f t="shared" si="44"/>
        <v>34600</v>
      </c>
      <c r="I91" s="40">
        <f t="shared" si="44"/>
        <v>34600</v>
      </c>
      <c r="J91" s="39" t="s">
        <v>95</v>
      </c>
      <c r="K91" s="39"/>
      <c r="L91" s="39"/>
      <c r="M91" s="40"/>
      <c r="N91" s="40"/>
      <c r="O91" s="40"/>
      <c r="P91" s="40"/>
      <c r="Q91" s="40">
        <v>34600</v>
      </c>
      <c r="R91" s="40">
        <v>34600</v>
      </c>
      <c r="S91" s="40">
        <v>34600</v>
      </c>
      <c r="T91" s="40"/>
      <c r="U91" s="40"/>
      <c r="V91" s="41"/>
      <c r="W91" s="41"/>
      <c r="X91" s="41"/>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c r="EI91" s="41"/>
      <c r="EJ91" s="41"/>
      <c r="EK91" s="41"/>
      <c r="EL91" s="41"/>
      <c r="EM91" s="41"/>
      <c r="EN91" s="41"/>
      <c r="EO91" s="41"/>
      <c r="EP91" s="41"/>
      <c r="EQ91" s="41"/>
      <c r="ER91" s="41"/>
      <c r="ES91" s="41"/>
      <c r="ET91" s="41"/>
      <c r="EU91" s="41"/>
      <c r="EV91" s="41"/>
      <c r="EW91" s="41"/>
      <c r="EX91" s="41"/>
      <c r="EY91" s="41"/>
      <c r="EZ91" s="41"/>
      <c r="FA91" s="41"/>
      <c r="FB91" s="41"/>
      <c r="FC91" s="41"/>
      <c r="FD91" s="41"/>
      <c r="FE91" s="41"/>
      <c r="FF91" s="41"/>
      <c r="FG91" s="41"/>
      <c r="FH91" s="41"/>
      <c r="FI91" s="41"/>
      <c r="FJ91" s="41"/>
      <c r="FK91" s="41"/>
      <c r="FL91" s="41"/>
      <c r="FM91" s="41"/>
      <c r="FN91" s="41"/>
      <c r="FO91" s="41"/>
      <c r="FP91" s="41"/>
      <c r="FQ91" s="41"/>
      <c r="FR91" s="41"/>
      <c r="FS91" s="41"/>
      <c r="FT91" s="41"/>
      <c r="FU91" s="41"/>
      <c r="FV91" s="41"/>
      <c r="FW91" s="41"/>
      <c r="FX91" s="41"/>
      <c r="FY91" s="41"/>
      <c r="FZ91" s="41"/>
      <c r="GA91" s="41"/>
      <c r="GB91" s="41"/>
      <c r="GC91" s="41"/>
      <c r="GD91" s="41"/>
      <c r="GE91" s="41"/>
      <c r="GF91" s="41"/>
      <c r="GG91" s="41"/>
      <c r="GH91" s="41"/>
      <c r="GI91" s="41"/>
      <c r="GJ91" s="41"/>
      <c r="GK91" s="41"/>
      <c r="GL91" s="41"/>
      <c r="GM91" s="41"/>
      <c r="GN91" s="41"/>
      <c r="GO91" s="41"/>
      <c r="GP91" s="41"/>
      <c r="GQ91" s="41"/>
      <c r="GR91" s="41"/>
      <c r="GS91" s="41"/>
      <c r="GT91" s="41"/>
      <c r="GU91" s="41"/>
      <c r="GV91" s="41"/>
    </row>
    <row r="92" spans="1:204" ht="75.75" customHeight="1" x14ac:dyDescent="0.2">
      <c r="A92" s="117" t="s">
        <v>204</v>
      </c>
      <c r="B92" s="123" t="s">
        <v>205</v>
      </c>
      <c r="C92" s="96" t="s">
        <v>206</v>
      </c>
      <c r="D92" s="63" t="s">
        <v>121</v>
      </c>
      <c r="E92" s="40" t="s">
        <v>196</v>
      </c>
      <c r="F92" s="40" t="s">
        <v>94</v>
      </c>
      <c r="G92" s="38">
        <f t="shared" ref="G92:G93" si="45">T92</f>
        <v>2</v>
      </c>
      <c r="H92" s="38">
        <f t="shared" ref="H92:I93" si="46">U92</f>
        <v>2</v>
      </c>
      <c r="I92" s="38">
        <f t="shared" si="46"/>
        <v>2</v>
      </c>
      <c r="J92" s="39" t="s">
        <v>95</v>
      </c>
      <c r="K92" s="39"/>
      <c r="L92" s="39"/>
      <c r="M92" s="40"/>
      <c r="N92" s="40"/>
      <c r="O92" s="40"/>
      <c r="P92" s="40"/>
      <c r="Q92" s="40"/>
      <c r="R92" s="40"/>
      <c r="S92" s="40"/>
      <c r="T92" s="38">
        <v>2</v>
      </c>
      <c r="U92" s="38">
        <v>2</v>
      </c>
      <c r="V92" s="38">
        <v>2</v>
      </c>
      <c r="W92" s="41"/>
      <c r="X92" s="41"/>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41"/>
      <c r="GS92" s="41"/>
      <c r="GT92" s="41"/>
      <c r="GU92" s="41"/>
      <c r="GV92" s="41"/>
    </row>
    <row r="93" spans="1:204" ht="23.25" customHeight="1" x14ac:dyDescent="0.2">
      <c r="A93" s="82"/>
      <c r="B93" s="124"/>
      <c r="C93" s="107"/>
      <c r="D93" s="63" t="s">
        <v>121</v>
      </c>
      <c r="E93" s="40" t="s">
        <v>197</v>
      </c>
      <c r="F93" s="40" t="s">
        <v>102</v>
      </c>
      <c r="G93" s="38">
        <f t="shared" si="45"/>
        <v>50</v>
      </c>
      <c r="H93" s="38">
        <f t="shared" si="46"/>
        <v>50</v>
      </c>
      <c r="I93" s="38">
        <f t="shared" si="46"/>
        <v>50</v>
      </c>
      <c r="J93" s="39" t="s">
        <v>95</v>
      </c>
      <c r="K93" s="39"/>
      <c r="L93" s="39"/>
      <c r="M93" s="40"/>
      <c r="N93" s="40"/>
      <c r="O93" s="40"/>
      <c r="P93" s="40"/>
      <c r="Q93" s="40"/>
      <c r="R93" s="40"/>
      <c r="S93" s="40"/>
      <c r="T93" s="38">
        <v>50</v>
      </c>
      <c r="U93" s="38">
        <v>50</v>
      </c>
      <c r="V93" s="38">
        <v>50</v>
      </c>
      <c r="W93" s="41"/>
      <c r="X93" s="41"/>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c r="EI93" s="41"/>
      <c r="EJ93" s="41"/>
      <c r="EK93" s="41"/>
      <c r="EL93" s="41"/>
      <c r="EM93" s="41"/>
      <c r="EN93" s="41"/>
      <c r="EO93" s="41"/>
      <c r="EP93" s="41"/>
      <c r="EQ93" s="41"/>
      <c r="ER93" s="41"/>
      <c r="ES93" s="41"/>
      <c r="ET93" s="41"/>
      <c r="EU93" s="41"/>
      <c r="EV93" s="41"/>
      <c r="EW93" s="41"/>
      <c r="EX93" s="41"/>
      <c r="EY93" s="41"/>
      <c r="EZ93" s="41"/>
      <c r="FA93" s="41"/>
      <c r="FB93" s="41"/>
      <c r="FC93" s="41"/>
      <c r="FD93" s="41"/>
      <c r="FE93" s="41"/>
      <c r="FF93" s="41"/>
      <c r="FG93" s="41"/>
      <c r="FH93" s="41"/>
      <c r="FI93" s="41"/>
      <c r="FJ93" s="41"/>
      <c r="FK93" s="41"/>
      <c r="FL93" s="41"/>
      <c r="FM93" s="41"/>
      <c r="FN93" s="41"/>
      <c r="FO93" s="41"/>
      <c r="FP93" s="41"/>
      <c r="FQ93" s="41"/>
      <c r="FR93" s="41"/>
      <c r="FS93" s="41"/>
      <c r="FT93" s="41"/>
      <c r="FU93" s="41"/>
      <c r="FV93" s="41"/>
      <c r="FW93" s="41"/>
      <c r="FX93" s="41"/>
      <c r="FY93" s="41"/>
      <c r="FZ93" s="41"/>
      <c r="GA93" s="41"/>
      <c r="GB93" s="41"/>
      <c r="GC93" s="41"/>
      <c r="GD93" s="41"/>
      <c r="GE93" s="41"/>
      <c r="GF93" s="41"/>
      <c r="GG93" s="41"/>
      <c r="GH93" s="41"/>
      <c r="GI93" s="41"/>
      <c r="GJ93" s="41"/>
      <c r="GK93" s="41"/>
      <c r="GL93" s="41"/>
      <c r="GM93" s="41"/>
      <c r="GN93" s="41"/>
      <c r="GO93" s="41"/>
      <c r="GP93" s="41"/>
      <c r="GQ93" s="41"/>
      <c r="GR93" s="41"/>
      <c r="GS93" s="41"/>
      <c r="GT93" s="41"/>
      <c r="GU93" s="41"/>
      <c r="GV93" s="41"/>
    </row>
    <row r="94" spans="1:204" ht="23.25" customHeight="1" x14ac:dyDescent="0.2">
      <c r="A94" s="82"/>
      <c r="B94" s="124"/>
      <c r="C94" s="107"/>
      <c r="D94" s="63" t="s">
        <v>123</v>
      </c>
      <c r="E94" s="40" t="s">
        <v>196</v>
      </c>
      <c r="F94" s="40" t="s">
        <v>94</v>
      </c>
      <c r="G94" s="40">
        <f t="shared" si="41"/>
        <v>2</v>
      </c>
      <c r="H94" s="40">
        <f t="shared" si="41"/>
        <v>2</v>
      </c>
      <c r="I94" s="40">
        <f t="shared" si="41"/>
        <v>2</v>
      </c>
      <c r="J94" s="39" t="s">
        <v>95</v>
      </c>
      <c r="K94" s="39"/>
      <c r="L94" s="39"/>
      <c r="M94" s="40"/>
      <c r="N94" s="40">
        <v>2</v>
      </c>
      <c r="O94" s="40">
        <v>2</v>
      </c>
      <c r="P94" s="40">
        <v>2</v>
      </c>
      <c r="Q94" s="40"/>
      <c r="R94" s="40"/>
      <c r="S94" s="40"/>
      <c r="T94" s="40"/>
      <c r="U94" s="40"/>
      <c r="V94" s="41"/>
      <c r="W94" s="41"/>
      <c r="X94" s="41"/>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c r="FA94" s="41"/>
      <c r="FB94" s="41"/>
      <c r="FC94" s="41"/>
      <c r="FD94" s="41"/>
      <c r="FE94" s="41"/>
      <c r="FF94" s="41"/>
      <c r="FG94" s="41"/>
      <c r="FH94" s="41"/>
      <c r="FI94" s="41"/>
      <c r="FJ94" s="41"/>
      <c r="FK94" s="41"/>
      <c r="FL94" s="41"/>
      <c r="FM94" s="41"/>
      <c r="FN94" s="41"/>
      <c r="FO94" s="41"/>
      <c r="FP94" s="41"/>
      <c r="FQ94" s="41"/>
      <c r="FR94" s="41"/>
      <c r="FS94" s="41"/>
      <c r="FT94" s="41"/>
      <c r="FU94" s="41"/>
      <c r="FV94" s="41"/>
      <c r="FW94" s="41"/>
      <c r="FX94" s="41"/>
      <c r="FY94" s="41"/>
      <c r="FZ94" s="41"/>
      <c r="GA94" s="41"/>
      <c r="GB94" s="41"/>
      <c r="GC94" s="41"/>
      <c r="GD94" s="41"/>
      <c r="GE94" s="41"/>
      <c r="GF94" s="41"/>
      <c r="GG94" s="41"/>
      <c r="GH94" s="41"/>
      <c r="GI94" s="41"/>
      <c r="GJ94" s="41"/>
      <c r="GK94" s="41"/>
      <c r="GL94" s="41"/>
      <c r="GM94" s="41"/>
      <c r="GN94" s="41"/>
      <c r="GO94" s="41"/>
      <c r="GP94" s="41"/>
      <c r="GQ94" s="41"/>
      <c r="GR94" s="41"/>
      <c r="GS94" s="41"/>
      <c r="GT94" s="41"/>
      <c r="GU94" s="41"/>
      <c r="GV94" s="41"/>
    </row>
    <row r="95" spans="1:204" ht="23.25" customHeight="1" x14ac:dyDescent="0.2">
      <c r="A95" s="82"/>
      <c r="B95" s="124"/>
      <c r="C95" s="107"/>
      <c r="D95" s="63" t="s">
        <v>123</v>
      </c>
      <c r="E95" s="40" t="s">
        <v>197</v>
      </c>
      <c r="F95" s="40" t="s">
        <v>102</v>
      </c>
      <c r="G95" s="40">
        <f t="shared" si="41"/>
        <v>50</v>
      </c>
      <c r="H95" s="40">
        <f t="shared" si="41"/>
        <v>50</v>
      </c>
      <c r="I95" s="40">
        <f t="shared" si="41"/>
        <v>50</v>
      </c>
      <c r="J95" s="39" t="s">
        <v>95</v>
      </c>
      <c r="K95" s="39"/>
      <c r="L95" s="39"/>
      <c r="M95" s="40"/>
      <c r="N95" s="40">
        <v>50</v>
      </c>
      <c r="O95" s="40">
        <v>50</v>
      </c>
      <c r="P95" s="40">
        <v>50</v>
      </c>
      <c r="Q95" s="40"/>
      <c r="R95" s="40"/>
      <c r="S95" s="40"/>
      <c r="T95" s="40"/>
      <c r="U95" s="40"/>
      <c r="V95" s="41"/>
      <c r="W95" s="41"/>
      <c r="X95" s="41"/>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c r="GE95" s="41"/>
      <c r="GF95" s="41"/>
      <c r="GG95" s="41"/>
      <c r="GH95" s="41"/>
      <c r="GI95" s="41"/>
      <c r="GJ95" s="41"/>
      <c r="GK95" s="41"/>
      <c r="GL95" s="41"/>
      <c r="GM95" s="41"/>
      <c r="GN95" s="41"/>
      <c r="GO95" s="41"/>
      <c r="GP95" s="41"/>
      <c r="GQ95" s="41"/>
      <c r="GR95" s="41"/>
      <c r="GS95" s="41"/>
      <c r="GT95" s="41"/>
      <c r="GU95" s="41"/>
      <c r="GV95" s="41"/>
    </row>
    <row r="96" spans="1:204" ht="113.25" customHeight="1" x14ac:dyDescent="0.2">
      <c r="A96" s="125" t="s">
        <v>207</v>
      </c>
      <c r="B96" s="123" t="s">
        <v>208</v>
      </c>
      <c r="C96" s="96" t="s">
        <v>209</v>
      </c>
      <c r="D96" s="63" t="s">
        <v>123</v>
      </c>
      <c r="E96" s="40" t="s">
        <v>196</v>
      </c>
      <c r="F96" s="40" t="s">
        <v>94</v>
      </c>
      <c r="G96" s="38">
        <f>AC96+AF96</f>
        <v>4</v>
      </c>
      <c r="H96" s="38">
        <f t="shared" ref="H96:I96" si="47">AD96+AG96</f>
        <v>4</v>
      </c>
      <c r="I96" s="38">
        <f t="shared" si="47"/>
        <v>4</v>
      </c>
      <c r="J96" s="39" t="s">
        <v>95</v>
      </c>
      <c r="K96" s="39"/>
      <c r="L96" s="39"/>
      <c r="M96" s="40"/>
      <c r="N96" s="40"/>
      <c r="O96" s="40"/>
      <c r="P96" s="40"/>
      <c r="Q96" s="40"/>
      <c r="R96" s="40"/>
      <c r="S96" s="40"/>
      <c r="T96" s="40"/>
      <c r="U96" s="40"/>
      <c r="V96" s="41"/>
      <c r="W96" s="41"/>
      <c r="X96" s="41"/>
      <c r="Y96" s="40"/>
      <c r="Z96" s="40"/>
      <c r="AA96" s="40"/>
      <c r="AB96" s="40"/>
      <c r="AC96" s="38">
        <v>1</v>
      </c>
      <c r="AD96" s="38">
        <v>1</v>
      </c>
      <c r="AE96" s="38">
        <v>1</v>
      </c>
      <c r="AF96" s="126">
        <v>3</v>
      </c>
      <c r="AG96" s="126">
        <v>3</v>
      </c>
      <c r="AH96" s="126">
        <v>3</v>
      </c>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row>
    <row r="97" spans="1:204" ht="21" customHeight="1" x14ac:dyDescent="0.2">
      <c r="A97" s="127"/>
      <c r="B97" s="53"/>
      <c r="C97" s="107"/>
      <c r="D97" s="63" t="s">
        <v>124</v>
      </c>
      <c r="E97" s="40" t="s">
        <v>196</v>
      </c>
      <c r="F97" s="40" t="s">
        <v>94</v>
      </c>
      <c r="G97" s="38"/>
      <c r="H97" s="38"/>
      <c r="I97" s="38"/>
      <c r="J97" s="39"/>
      <c r="K97" s="39"/>
      <c r="L97" s="39"/>
      <c r="M97" s="40"/>
      <c r="N97" s="40"/>
      <c r="O97" s="40"/>
      <c r="P97" s="40"/>
      <c r="Q97" s="40"/>
      <c r="R97" s="40"/>
      <c r="S97" s="40"/>
      <c r="T97" s="40"/>
      <c r="U97" s="40"/>
      <c r="V97" s="41"/>
      <c r="W97" s="41"/>
      <c r="X97" s="41"/>
      <c r="Y97" s="40"/>
      <c r="Z97" s="40"/>
      <c r="AA97" s="40"/>
      <c r="AB97" s="40"/>
      <c r="AC97" s="38"/>
      <c r="AD97" s="38"/>
      <c r="AE97" s="38"/>
      <c r="AF97" s="126"/>
      <c r="AG97" s="126"/>
      <c r="AH97" s="126"/>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v>1</v>
      </c>
      <c r="CB97" s="40">
        <v>1</v>
      </c>
      <c r="CC97" s="40">
        <v>1</v>
      </c>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row>
    <row r="98" spans="1:204" ht="16.5" customHeight="1" x14ac:dyDescent="0.2">
      <c r="A98" s="112"/>
      <c r="B98" s="53"/>
      <c r="C98" s="46"/>
      <c r="D98" s="63" t="s">
        <v>125</v>
      </c>
      <c r="E98" s="40" t="s">
        <v>196</v>
      </c>
      <c r="F98" s="40" t="s">
        <v>94</v>
      </c>
      <c r="G98" s="38">
        <f t="shared" ref="G98:I103" si="48">AC98+AF98</f>
        <v>5</v>
      </c>
      <c r="H98" s="38">
        <f t="shared" si="48"/>
        <v>5</v>
      </c>
      <c r="I98" s="38">
        <f t="shared" si="48"/>
        <v>5</v>
      </c>
      <c r="J98" s="39" t="s">
        <v>95</v>
      </c>
      <c r="K98" s="39"/>
      <c r="L98" s="39"/>
      <c r="M98" s="40"/>
      <c r="N98" s="40"/>
      <c r="O98" s="40"/>
      <c r="P98" s="40"/>
      <c r="Q98" s="40"/>
      <c r="R98" s="40"/>
      <c r="S98" s="40"/>
      <c r="T98" s="40"/>
      <c r="U98" s="40"/>
      <c r="V98" s="41"/>
      <c r="W98" s="41"/>
      <c r="X98" s="41"/>
      <c r="Y98" s="40"/>
      <c r="Z98" s="40"/>
      <c r="AA98" s="40"/>
      <c r="AB98" s="40"/>
      <c r="AC98" s="38">
        <v>1</v>
      </c>
      <c r="AD98" s="38">
        <v>1</v>
      </c>
      <c r="AE98" s="38">
        <v>1</v>
      </c>
      <c r="AF98" s="126">
        <v>4</v>
      </c>
      <c r="AG98" s="126">
        <v>4</v>
      </c>
      <c r="AH98" s="126">
        <v>4</v>
      </c>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row>
    <row r="99" spans="1:204" ht="30" customHeight="1" x14ac:dyDescent="0.2">
      <c r="A99" s="112"/>
      <c r="B99" s="53"/>
      <c r="C99" s="46"/>
      <c r="D99" s="63" t="s">
        <v>129</v>
      </c>
      <c r="E99" s="40" t="s">
        <v>196</v>
      </c>
      <c r="F99" s="40" t="s">
        <v>94</v>
      </c>
      <c r="G99" s="38">
        <f t="shared" si="48"/>
        <v>1</v>
      </c>
      <c r="H99" s="38">
        <f t="shared" si="48"/>
        <v>1</v>
      </c>
      <c r="I99" s="38">
        <f t="shared" si="48"/>
        <v>1</v>
      </c>
      <c r="J99" s="39" t="s">
        <v>192</v>
      </c>
      <c r="K99" s="39"/>
      <c r="L99" s="39"/>
      <c r="M99" s="40"/>
      <c r="N99" s="40"/>
      <c r="O99" s="40"/>
      <c r="P99" s="40"/>
      <c r="Q99" s="40"/>
      <c r="R99" s="40"/>
      <c r="S99" s="40"/>
      <c r="T99" s="40"/>
      <c r="U99" s="40"/>
      <c r="V99" s="41"/>
      <c r="W99" s="41"/>
      <c r="X99" s="41"/>
      <c r="Y99" s="40"/>
      <c r="Z99" s="40"/>
      <c r="AA99" s="40"/>
      <c r="AB99" s="40"/>
      <c r="AC99" s="38">
        <v>1</v>
      </c>
      <c r="AD99" s="38">
        <v>1</v>
      </c>
      <c r="AE99" s="38">
        <v>1</v>
      </c>
      <c r="AF99" s="38"/>
      <c r="AG99" s="38"/>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c r="EX99" s="41"/>
      <c r="EY99" s="41"/>
      <c r="EZ99" s="41"/>
      <c r="FA99" s="41"/>
      <c r="FB99" s="41"/>
      <c r="FC99" s="41"/>
      <c r="FD99" s="41"/>
      <c r="FE99" s="41"/>
      <c r="FF99" s="41"/>
      <c r="FG99" s="41"/>
      <c r="FH99" s="41"/>
      <c r="FI99" s="41"/>
      <c r="FJ99" s="41"/>
      <c r="FK99" s="41"/>
      <c r="FL99" s="41"/>
      <c r="FM99" s="41"/>
      <c r="FN99" s="41"/>
      <c r="FO99" s="41"/>
      <c r="FP99" s="41"/>
      <c r="FQ99" s="41"/>
      <c r="FR99" s="41"/>
      <c r="FS99" s="41"/>
      <c r="FT99" s="41"/>
      <c r="FU99" s="41"/>
      <c r="FV99" s="41"/>
      <c r="FW99" s="41"/>
      <c r="FX99" s="41"/>
      <c r="FY99" s="41"/>
      <c r="FZ99" s="41"/>
      <c r="GA99" s="41"/>
      <c r="GB99" s="41"/>
      <c r="GC99" s="41"/>
      <c r="GD99" s="41"/>
      <c r="GE99" s="41"/>
      <c r="GF99" s="41"/>
      <c r="GG99" s="41"/>
      <c r="GH99" s="41"/>
      <c r="GI99" s="41"/>
      <c r="GJ99" s="41"/>
      <c r="GK99" s="41"/>
      <c r="GL99" s="41"/>
      <c r="GM99" s="41"/>
      <c r="GN99" s="41"/>
      <c r="GO99" s="41"/>
      <c r="GP99" s="41"/>
      <c r="GQ99" s="41"/>
      <c r="GR99" s="41"/>
      <c r="GS99" s="41"/>
      <c r="GT99" s="41"/>
      <c r="GU99" s="41"/>
      <c r="GV99" s="41"/>
    </row>
    <row r="100" spans="1:204" ht="18.75" customHeight="1" x14ac:dyDescent="0.2">
      <c r="A100" s="112"/>
      <c r="B100" s="53"/>
      <c r="C100" s="46"/>
      <c r="D100" s="63" t="s">
        <v>123</v>
      </c>
      <c r="E100" s="40" t="s">
        <v>197</v>
      </c>
      <c r="F100" s="40" t="s">
        <v>102</v>
      </c>
      <c r="G100" s="38">
        <f t="shared" si="48"/>
        <v>3260</v>
      </c>
      <c r="H100" s="38">
        <f t="shared" si="48"/>
        <v>3360</v>
      </c>
      <c r="I100" s="38">
        <f t="shared" si="48"/>
        <v>3410</v>
      </c>
      <c r="J100" s="39" t="s">
        <v>95</v>
      </c>
      <c r="K100" s="39"/>
      <c r="L100" s="39"/>
      <c r="M100" s="40"/>
      <c r="N100" s="40"/>
      <c r="O100" s="40"/>
      <c r="P100" s="40"/>
      <c r="Q100" s="40"/>
      <c r="R100" s="40"/>
      <c r="S100" s="40"/>
      <c r="T100" s="40"/>
      <c r="U100" s="40"/>
      <c r="V100" s="41"/>
      <c r="W100" s="41"/>
      <c r="X100" s="41"/>
      <c r="Y100" s="40"/>
      <c r="Z100" s="40"/>
      <c r="AA100" s="40"/>
      <c r="AB100" s="40"/>
      <c r="AC100" s="40">
        <v>3200</v>
      </c>
      <c r="AD100" s="40">
        <v>3300</v>
      </c>
      <c r="AE100" s="40">
        <v>3350</v>
      </c>
      <c r="AF100" s="38">
        <v>60</v>
      </c>
      <c r="AG100" s="38">
        <v>60</v>
      </c>
      <c r="AH100" s="38">
        <v>60</v>
      </c>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c r="FA100" s="41"/>
      <c r="FB100" s="41"/>
      <c r="FC100" s="41"/>
      <c r="FD100" s="41"/>
      <c r="FE100" s="41"/>
      <c r="FF100" s="41"/>
      <c r="FG100" s="41"/>
      <c r="FH100" s="41"/>
      <c r="FI100" s="41"/>
      <c r="FJ100" s="41"/>
      <c r="FK100" s="41"/>
      <c r="FL100" s="41"/>
      <c r="FM100" s="41"/>
      <c r="FN100" s="41"/>
      <c r="FO100" s="41"/>
      <c r="FP100" s="41"/>
      <c r="FQ100" s="41"/>
      <c r="FR100" s="41"/>
      <c r="FS100" s="41"/>
      <c r="FT100" s="41"/>
      <c r="FU100" s="41"/>
      <c r="FV100" s="41"/>
      <c r="FW100" s="41"/>
      <c r="FX100" s="41"/>
      <c r="FY100" s="41"/>
      <c r="FZ100" s="41"/>
      <c r="GA100" s="41"/>
      <c r="GB100" s="41"/>
      <c r="GC100" s="41"/>
      <c r="GD100" s="41"/>
      <c r="GE100" s="41"/>
      <c r="GF100" s="41"/>
      <c r="GG100" s="41"/>
      <c r="GH100" s="41"/>
      <c r="GI100" s="41"/>
      <c r="GJ100" s="41"/>
      <c r="GK100" s="41"/>
      <c r="GL100" s="41"/>
      <c r="GM100" s="41"/>
      <c r="GN100" s="41"/>
      <c r="GO100" s="41"/>
      <c r="GP100" s="41"/>
      <c r="GQ100" s="41"/>
      <c r="GR100" s="41"/>
      <c r="GS100" s="41"/>
      <c r="GT100" s="41"/>
      <c r="GU100" s="41"/>
      <c r="GV100" s="41"/>
    </row>
    <row r="101" spans="1:204" ht="18.75" customHeight="1" x14ac:dyDescent="0.2">
      <c r="A101" s="112"/>
      <c r="B101" s="53"/>
      <c r="C101" s="46"/>
      <c r="D101" s="63" t="s">
        <v>124</v>
      </c>
      <c r="E101" s="40" t="s">
        <v>197</v>
      </c>
      <c r="F101" s="40" t="s">
        <v>102</v>
      </c>
      <c r="G101" s="38"/>
      <c r="H101" s="38"/>
      <c r="I101" s="38"/>
      <c r="J101" s="39"/>
      <c r="K101" s="39"/>
      <c r="L101" s="39"/>
      <c r="M101" s="40"/>
      <c r="N101" s="40"/>
      <c r="O101" s="40"/>
      <c r="P101" s="40"/>
      <c r="Q101" s="40"/>
      <c r="R101" s="40"/>
      <c r="S101" s="40"/>
      <c r="T101" s="40"/>
      <c r="U101" s="40"/>
      <c r="V101" s="41"/>
      <c r="W101" s="41"/>
      <c r="X101" s="41"/>
      <c r="Y101" s="40"/>
      <c r="Z101" s="40"/>
      <c r="AA101" s="40"/>
      <c r="AB101" s="40"/>
      <c r="AC101" s="40"/>
      <c r="AD101" s="40"/>
      <c r="AE101" s="40"/>
      <c r="AF101" s="38"/>
      <c r="AG101" s="38"/>
      <c r="AH101" s="38"/>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v>60</v>
      </c>
      <c r="CB101" s="40">
        <v>60</v>
      </c>
      <c r="CC101" s="40">
        <v>60</v>
      </c>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c r="EI101" s="41"/>
      <c r="EJ101" s="41"/>
      <c r="EK101" s="41"/>
      <c r="EL101" s="41"/>
      <c r="EM101" s="41"/>
      <c r="EN101" s="41"/>
      <c r="EO101" s="41"/>
      <c r="EP101" s="41"/>
      <c r="EQ101" s="41"/>
      <c r="ER101" s="41"/>
      <c r="ES101" s="41"/>
      <c r="ET101" s="41"/>
      <c r="EU101" s="41"/>
      <c r="EV101" s="41"/>
      <c r="EW101" s="41"/>
      <c r="EX101" s="41"/>
      <c r="EY101" s="41"/>
      <c r="EZ101" s="41"/>
      <c r="FA101" s="41"/>
      <c r="FB101" s="41"/>
      <c r="FC101" s="41"/>
      <c r="FD101" s="41"/>
      <c r="FE101" s="41"/>
      <c r="FF101" s="41"/>
      <c r="FG101" s="41"/>
      <c r="FH101" s="41"/>
      <c r="FI101" s="41"/>
      <c r="FJ101" s="41"/>
      <c r="FK101" s="41"/>
      <c r="FL101" s="41"/>
      <c r="FM101" s="41"/>
      <c r="FN101" s="41"/>
      <c r="FO101" s="41"/>
      <c r="FP101" s="41"/>
      <c r="FQ101" s="41"/>
      <c r="FR101" s="41"/>
      <c r="FS101" s="41"/>
      <c r="FT101" s="41"/>
      <c r="FU101" s="41"/>
      <c r="FV101" s="41"/>
      <c r="FW101" s="41"/>
      <c r="FX101" s="41"/>
      <c r="FY101" s="41"/>
      <c r="FZ101" s="41"/>
      <c r="GA101" s="41"/>
      <c r="GB101" s="41"/>
      <c r="GC101" s="41"/>
      <c r="GD101" s="41"/>
      <c r="GE101" s="41"/>
      <c r="GF101" s="41"/>
      <c r="GG101" s="41"/>
      <c r="GH101" s="41"/>
      <c r="GI101" s="41"/>
      <c r="GJ101" s="41"/>
      <c r="GK101" s="41"/>
      <c r="GL101" s="41"/>
      <c r="GM101" s="41"/>
      <c r="GN101" s="41"/>
      <c r="GO101" s="41"/>
      <c r="GP101" s="41"/>
      <c r="GQ101" s="41"/>
      <c r="GR101" s="41"/>
      <c r="GS101" s="41"/>
      <c r="GT101" s="41"/>
      <c r="GU101" s="41"/>
      <c r="GV101" s="41"/>
    </row>
    <row r="102" spans="1:204" ht="18.75" customHeight="1" x14ac:dyDescent="0.2">
      <c r="A102" s="112"/>
      <c r="B102" s="53"/>
      <c r="C102" s="46"/>
      <c r="D102" s="63" t="s">
        <v>125</v>
      </c>
      <c r="E102" s="40" t="s">
        <v>197</v>
      </c>
      <c r="F102" s="40" t="s">
        <v>102</v>
      </c>
      <c r="G102" s="38">
        <f t="shared" si="48"/>
        <v>820</v>
      </c>
      <c r="H102" s="38">
        <f t="shared" si="48"/>
        <v>870</v>
      </c>
      <c r="I102" s="38">
        <f t="shared" si="48"/>
        <v>880</v>
      </c>
      <c r="J102" s="39" t="s">
        <v>95</v>
      </c>
      <c r="K102" s="39"/>
      <c r="L102" s="39"/>
      <c r="M102" s="40"/>
      <c r="N102" s="40"/>
      <c r="O102" s="40"/>
      <c r="P102" s="40"/>
      <c r="Q102" s="40"/>
      <c r="R102" s="40"/>
      <c r="S102" s="40"/>
      <c r="T102" s="40"/>
      <c r="U102" s="40"/>
      <c r="V102" s="41"/>
      <c r="W102" s="41"/>
      <c r="X102" s="41"/>
      <c r="Y102" s="40"/>
      <c r="Z102" s="40"/>
      <c r="AA102" s="40"/>
      <c r="AB102" s="40"/>
      <c r="AC102" s="40">
        <v>750</v>
      </c>
      <c r="AD102" s="40">
        <v>800</v>
      </c>
      <c r="AE102" s="40">
        <v>810</v>
      </c>
      <c r="AF102" s="38">
        <v>70</v>
      </c>
      <c r="AG102" s="38">
        <v>70</v>
      </c>
      <c r="AH102" s="38">
        <v>70</v>
      </c>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c r="EI102" s="41"/>
      <c r="EJ102" s="41"/>
      <c r="EK102" s="41"/>
      <c r="EL102" s="41"/>
      <c r="EM102" s="41"/>
      <c r="EN102" s="41"/>
      <c r="EO102" s="41"/>
      <c r="EP102" s="41"/>
      <c r="EQ102" s="41"/>
      <c r="ER102" s="41"/>
      <c r="ES102" s="41"/>
      <c r="ET102" s="41"/>
      <c r="EU102" s="41"/>
      <c r="EV102" s="41"/>
      <c r="EW102" s="41"/>
      <c r="EX102" s="41"/>
      <c r="EY102" s="41"/>
      <c r="EZ102" s="41"/>
      <c r="FA102" s="41"/>
      <c r="FB102" s="41"/>
      <c r="FC102" s="41"/>
      <c r="FD102" s="41"/>
      <c r="FE102" s="41"/>
      <c r="FF102" s="41"/>
      <c r="FG102" s="41"/>
      <c r="FH102" s="41"/>
      <c r="FI102" s="41"/>
      <c r="FJ102" s="41"/>
      <c r="FK102" s="41"/>
      <c r="FL102" s="41"/>
      <c r="FM102" s="41"/>
      <c r="FN102" s="41"/>
      <c r="FO102" s="41"/>
      <c r="FP102" s="41"/>
      <c r="FQ102" s="41"/>
      <c r="FR102" s="41"/>
      <c r="FS102" s="41"/>
      <c r="FT102" s="41"/>
      <c r="FU102" s="41"/>
      <c r="FV102" s="41"/>
      <c r="FW102" s="41"/>
      <c r="FX102" s="41"/>
      <c r="FY102" s="41"/>
      <c r="FZ102" s="41"/>
      <c r="GA102" s="41"/>
      <c r="GB102" s="41"/>
      <c r="GC102" s="41"/>
      <c r="GD102" s="41"/>
      <c r="GE102" s="41"/>
      <c r="GF102" s="41"/>
      <c r="GG102" s="41"/>
      <c r="GH102" s="41"/>
      <c r="GI102" s="41"/>
      <c r="GJ102" s="41"/>
      <c r="GK102" s="41"/>
      <c r="GL102" s="41"/>
      <c r="GM102" s="41"/>
      <c r="GN102" s="41"/>
      <c r="GO102" s="41"/>
      <c r="GP102" s="41"/>
      <c r="GQ102" s="41"/>
      <c r="GR102" s="41"/>
      <c r="GS102" s="41"/>
      <c r="GT102" s="41"/>
      <c r="GU102" s="41"/>
      <c r="GV102" s="41"/>
    </row>
    <row r="103" spans="1:204" ht="30.75" customHeight="1" x14ac:dyDescent="0.2">
      <c r="A103" s="128"/>
      <c r="B103" s="129"/>
      <c r="C103" s="43"/>
      <c r="D103" s="63" t="s">
        <v>129</v>
      </c>
      <c r="E103" s="40" t="s">
        <v>197</v>
      </c>
      <c r="F103" s="40" t="s">
        <v>102</v>
      </c>
      <c r="G103" s="38">
        <f t="shared" si="48"/>
        <v>150</v>
      </c>
      <c r="H103" s="38">
        <f t="shared" si="48"/>
        <v>170</v>
      </c>
      <c r="I103" s="38">
        <f t="shared" si="48"/>
        <v>170</v>
      </c>
      <c r="J103" s="39" t="s">
        <v>192</v>
      </c>
      <c r="K103" s="39"/>
      <c r="L103" s="39"/>
      <c r="M103" s="40"/>
      <c r="N103" s="40"/>
      <c r="O103" s="40"/>
      <c r="P103" s="40"/>
      <c r="Q103" s="40"/>
      <c r="R103" s="40"/>
      <c r="S103" s="40"/>
      <c r="T103" s="40"/>
      <c r="U103" s="40"/>
      <c r="V103" s="41"/>
      <c r="W103" s="41"/>
      <c r="X103" s="41"/>
      <c r="Y103" s="40"/>
      <c r="Z103" s="40"/>
      <c r="AA103" s="40"/>
      <c r="AB103" s="40"/>
      <c r="AC103" s="40">
        <v>150</v>
      </c>
      <c r="AD103" s="40">
        <v>170</v>
      </c>
      <c r="AE103" s="40">
        <v>170</v>
      </c>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c r="EI103" s="41"/>
      <c r="EJ103" s="41"/>
      <c r="EK103" s="41"/>
      <c r="EL103" s="41"/>
      <c r="EM103" s="41"/>
      <c r="EN103" s="41"/>
      <c r="EO103" s="41"/>
      <c r="EP103" s="41"/>
      <c r="EQ103" s="41"/>
      <c r="ER103" s="41"/>
      <c r="ES103" s="41"/>
      <c r="ET103" s="41"/>
      <c r="EU103" s="41"/>
      <c r="EV103" s="41"/>
      <c r="EW103" s="41"/>
      <c r="EX103" s="41"/>
      <c r="EY103" s="41"/>
      <c r="EZ103" s="41"/>
      <c r="FA103" s="41"/>
      <c r="FB103" s="41"/>
      <c r="FC103" s="41"/>
      <c r="FD103" s="41"/>
      <c r="FE103" s="41"/>
      <c r="FF103" s="41"/>
      <c r="FG103" s="41"/>
      <c r="FH103" s="41"/>
      <c r="FI103" s="41"/>
      <c r="FJ103" s="41"/>
      <c r="FK103" s="41"/>
      <c r="FL103" s="41"/>
      <c r="FM103" s="41"/>
      <c r="FN103" s="41"/>
      <c r="FO103" s="41"/>
      <c r="FP103" s="41"/>
      <c r="FQ103" s="41"/>
      <c r="FR103" s="41"/>
      <c r="FS103" s="41"/>
      <c r="FT103" s="41"/>
      <c r="FU103" s="41"/>
      <c r="FV103" s="41"/>
      <c r="FW103" s="41"/>
      <c r="FX103" s="41"/>
      <c r="FY103" s="41"/>
      <c r="FZ103" s="41"/>
      <c r="GA103" s="41"/>
      <c r="GB103" s="41"/>
      <c r="GC103" s="41"/>
      <c r="GD103" s="41"/>
      <c r="GE103" s="41"/>
      <c r="GF103" s="41"/>
      <c r="GG103" s="41"/>
      <c r="GH103" s="41"/>
      <c r="GI103" s="41"/>
      <c r="GJ103" s="41"/>
      <c r="GK103" s="41"/>
      <c r="GL103" s="41"/>
      <c r="GM103" s="41"/>
      <c r="GN103" s="41"/>
      <c r="GO103" s="41"/>
      <c r="GP103" s="41"/>
      <c r="GQ103" s="41"/>
      <c r="GR103" s="41"/>
      <c r="GS103" s="41"/>
      <c r="GT103" s="41"/>
      <c r="GU103" s="41"/>
      <c r="GV103" s="41"/>
    </row>
    <row r="104" spans="1:204" ht="38.25" customHeight="1" x14ac:dyDescent="0.2">
      <c r="A104" s="127" t="s">
        <v>210</v>
      </c>
      <c r="B104" s="130" t="s">
        <v>211</v>
      </c>
      <c r="C104" s="119" t="s">
        <v>212</v>
      </c>
      <c r="D104" s="76" t="s">
        <v>126</v>
      </c>
      <c r="E104" s="120" t="s">
        <v>196</v>
      </c>
      <c r="F104" s="40" t="s">
        <v>94</v>
      </c>
      <c r="G104" s="40">
        <f t="shared" ref="G104:G105" si="49">T104</f>
        <v>250</v>
      </c>
      <c r="H104" s="40">
        <f t="shared" ref="H104:I105" si="50">U104</f>
        <v>270</v>
      </c>
      <c r="I104" s="40">
        <f t="shared" si="50"/>
        <v>300</v>
      </c>
      <c r="J104" s="39" t="s">
        <v>95</v>
      </c>
      <c r="K104" s="39"/>
      <c r="L104" s="39"/>
      <c r="M104" s="40"/>
      <c r="N104" s="40"/>
      <c r="O104" s="40"/>
      <c r="P104" s="40"/>
      <c r="Q104" s="40"/>
      <c r="R104" s="40"/>
      <c r="S104" s="40"/>
      <c r="T104" s="40">
        <v>250</v>
      </c>
      <c r="U104" s="40">
        <v>270</v>
      </c>
      <c r="V104" s="41">
        <v>300</v>
      </c>
      <c r="W104" s="41"/>
      <c r="X104" s="41"/>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c r="EI104" s="41"/>
      <c r="EJ104" s="41"/>
      <c r="EK104" s="41"/>
      <c r="EL104" s="41"/>
      <c r="EM104" s="41"/>
      <c r="EN104" s="41"/>
      <c r="EO104" s="41"/>
      <c r="EP104" s="41"/>
      <c r="EQ104" s="41"/>
      <c r="ER104" s="41"/>
      <c r="ES104" s="41"/>
      <c r="ET104" s="41"/>
      <c r="EU104" s="41"/>
      <c r="EV104" s="41"/>
      <c r="EW104" s="41"/>
      <c r="EX104" s="41"/>
      <c r="EY104" s="41"/>
      <c r="EZ104" s="41"/>
      <c r="FA104" s="41"/>
      <c r="FB104" s="41"/>
      <c r="FC104" s="41"/>
      <c r="FD104" s="41"/>
      <c r="FE104" s="41"/>
      <c r="FF104" s="41"/>
      <c r="FG104" s="41"/>
      <c r="FH104" s="41"/>
      <c r="FI104" s="41"/>
      <c r="FJ104" s="41"/>
      <c r="FK104" s="41"/>
      <c r="FL104" s="41"/>
      <c r="FM104" s="41"/>
      <c r="FN104" s="41"/>
      <c r="FO104" s="41"/>
      <c r="FP104" s="41"/>
      <c r="FQ104" s="41"/>
      <c r="FR104" s="41"/>
      <c r="FS104" s="41"/>
      <c r="FT104" s="41"/>
      <c r="FU104" s="41"/>
      <c r="FV104" s="41"/>
      <c r="FW104" s="41"/>
      <c r="FX104" s="41"/>
      <c r="FY104" s="41"/>
      <c r="FZ104" s="41"/>
      <c r="GA104" s="41"/>
      <c r="GB104" s="41"/>
      <c r="GC104" s="41"/>
      <c r="GD104" s="41"/>
      <c r="GE104" s="41"/>
      <c r="GF104" s="41"/>
      <c r="GG104" s="41"/>
      <c r="GH104" s="41"/>
      <c r="GI104" s="41"/>
      <c r="GJ104" s="41"/>
      <c r="GK104" s="41"/>
      <c r="GL104" s="41"/>
      <c r="GM104" s="41"/>
      <c r="GN104" s="41"/>
      <c r="GO104" s="41"/>
      <c r="GP104" s="41"/>
      <c r="GQ104" s="41"/>
      <c r="GR104" s="41"/>
      <c r="GS104" s="41"/>
      <c r="GT104" s="41"/>
      <c r="GU104" s="41"/>
      <c r="GV104" s="41"/>
    </row>
    <row r="105" spans="1:204" ht="30.75" customHeight="1" x14ac:dyDescent="0.2">
      <c r="A105" s="112"/>
      <c r="B105" s="130"/>
      <c r="C105" s="131"/>
      <c r="D105" s="76" t="s">
        <v>126</v>
      </c>
      <c r="E105" s="120" t="s">
        <v>197</v>
      </c>
      <c r="F105" s="40" t="s">
        <v>102</v>
      </c>
      <c r="G105" s="40">
        <f t="shared" si="49"/>
        <v>6500</v>
      </c>
      <c r="H105" s="40">
        <f t="shared" si="50"/>
        <v>6600</v>
      </c>
      <c r="I105" s="40">
        <f t="shared" si="50"/>
        <v>6700</v>
      </c>
      <c r="J105" s="39" t="s">
        <v>95</v>
      </c>
      <c r="K105" s="39"/>
      <c r="L105" s="39"/>
      <c r="M105" s="40"/>
      <c r="N105" s="40"/>
      <c r="O105" s="40"/>
      <c r="P105" s="40"/>
      <c r="Q105" s="40"/>
      <c r="R105" s="40"/>
      <c r="S105" s="40"/>
      <c r="T105" s="40">
        <v>6500</v>
      </c>
      <c r="U105" s="40">
        <v>6600</v>
      </c>
      <c r="V105" s="41">
        <v>6700</v>
      </c>
      <c r="W105" s="41"/>
      <c r="X105" s="41"/>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c r="EX105" s="41"/>
      <c r="EY105" s="41"/>
      <c r="EZ105" s="41"/>
      <c r="FA105" s="41"/>
      <c r="FB105" s="41"/>
      <c r="FC105" s="41"/>
      <c r="FD105" s="41"/>
      <c r="FE105" s="41"/>
      <c r="FF105" s="41"/>
      <c r="FG105" s="41"/>
      <c r="FH105" s="41"/>
      <c r="FI105" s="41"/>
      <c r="FJ105" s="41"/>
      <c r="FK105" s="41"/>
      <c r="FL105" s="41"/>
      <c r="FM105" s="41"/>
      <c r="FN105" s="41"/>
      <c r="FO105" s="41"/>
      <c r="FP105" s="41"/>
      <c r="FQ105" s="41"/>
      <c r="FR105" s="41"/>
      <c r="FS105" s="41"/>
      <c r="FT105" s="41"/>
      <c r="FU105" s="41"/>
      <c r="FV105" s="41"/>
      <c r="FW105" s="41"/>
      <c r="FX105" s="41"/>
      <c r="FY105" s="41"/>
      <c r="FZ105" s="41"/>
      <c r="GA105" s="41"/>
      <c r="GB105" s="41"/>
      <c r="GC105" s="41"/>
      <c r="GD105" s="41"/>
      <c r="GE105" s="41"/>
      <c r="GF105" s="41"/>
      <c r="GG105" s="41"/>
      <c r="GH105" s="41"/>
      <c r="GI105" s="41"/>
      <c r="GJ105" s="41"/>
      <c r="GK105" s="41"/>
      <c r="GL105" s="41"/>
      <c r="GM105" s="41"/>
      <c r="GN105" s="41"/>
      <c r="GO105" s="41"/>
      <c r="GP105" s="41"/>
      <c r="GQ105" s="41"/>
      <c r="GR105" s="41"/>
      <c r="GS105" s="41"/>
      <c r="GT105" s="41"/>
      <c r="GU105" s="41"/>
      <c r="GV105" s="41"/>
    </row>
    <row r="106" spans="1:204" ht="39.75" customHeight="1" x14ac:dyDescent="0.2">
      <c r="A106" s="42" t="s">
        <v>213</v>
      </c>
      <c r="B106" s="132" t="s">
        <v>214</v>
      </c>
      <c r="C106" s="96" t="s">
        <v>215</v>
      </c>
      <c r="D106" s="63" t="s">
        <v>126</v>
      </c>
      <c r="E106" s="40" t="s">
        <v>196</v>
      </c>
      <c r="F106" s="40" t="s">
        <v>94</v>
      </c>
      <c r="G106" s="38">
        <f t="shared" ref="G106:G107" si="51">AV106</f>
        <v>100</v>
      </c>
      <c r="H106" s="38">
        <f t="shared" ref="H106:I107" si="52">AW106</f>
        <v>100</v>
      </c>
      <c r="I106" s="38">
        <f t="shared" si="52"/>
        <v>100</v>
      </c>
      <c r="J106" s="39" t="s">
        <v>95</v>
      </c>
      <c r="K106" s="39"/>
      <c r="L106" s="39"/>
      <c r="M106" s="40"/>
      <c r="N106" s="40"/>
      <c r="O106" s="40"/>
      <c r="P106" s="40"/>
      <c r="Q106" s="40"/>
      <c r="R106" s="40"/>
      <c r="S106" s="40"/>
      <c r="T106" s="40"/>
      <c r="U106" s="40"/>
      <c r="V106" s="41"/>
      <c r="W106" s="41"/>
      <c r="X106" s="41"/>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38">
        <v>100</v>
      </c>
      <c r="AW106" s="38">
        <v>100</v>
      </c>
      <c r="AX106" s="38">
        <v>100</v>
      </c>
      <c r="AY106" s="38"/>
      <c r="AZ106" s="38"/>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c r="FA106" s="41"/>
      <c r="FB106" s="41"/>
      <c r="FC106" s="41"/>
      <c r="FD106" s="41"/>
      <c r="FE106" s="41"/>
      <c r="FF106" s="41"/>
      <c r="FG106" s="41"/>
      <c r="FH106" s="41"/>
      <c r="FI106" s="41"/>
      <c r="FJ106" s="41"/>
      <c r="FK106" s="41"/>
      <c r="FL106" s="41"/>
      <c r="FM106" s="41"/>
      <c r="FN106" s="41"/>
      <c r="FO106" s="41"/>
      <c r="FP106" s="41"/>
      <c r="FQ106" s="41"/>
      <c r="FR106" s="41"/>
      <c r="FS106" s="41"/>
      <c r="FT106" s="41"/>
      <c r="FU106" s="41"/>
      <c r="FV106" s="41"/>
      <c r="FW106" s="41"/>
      <c r="FX106" s="41"/>
      <c r="FY106" s="41"/>
      <c r="FZ106" s="41"/>
      <c r="GA106" s="41"/>
      <c r="GB106" s="41"/>
      <c r="GC106" s="41"/>
      <c r="GD106" s="41"/>
      <c r="GE106" s="41"/>
      <c r="GF106" s="41"/>
      <c r="GG106" s="41"/>
      <c r="GH106" s="41"/>
      <c r="GI106" s="41"/>
      <c r="GJ106" s="41"/>
      <c r="GK106" s="41"/>
      <c r="GL106" s="41"/>
      <c r="GM106" s="41"/>
      <c r="GN106" s="41"/>
      <c r="GO106" s="41"/>
      <c r="GP106" s="41"/>
      <c r="GQ106" s="41"/>
      <c r="GR106" s="41"/>
      <c r="GS106" s="41"/>
      <c r="GT106" s="41"/>
      <c r="GU106" s="41"/>
      <c r="GV106" s="41"/>
    </row>
    <row r="107" spans="1:204" ht="39.75" customHeight="1" x14ac:dyDescent="0.2">
      <c r="A107" s="82"/>
      <c r="B107" s="133"/>
      <c r="C107" s="43"/>
      <c r="D107" s="63" t="s">
        <v>126</v>
      </c>
      <c r="E107" s="40" t="s">
        <v>197</v>
      </c>
      <c r="F107" s="40" t="s">
        <v>102</v>
      </c>
      <c r="G107" s="40">
        <f t="shared" si="51"/>
        <v>10000</v>
      </c>
      <c r="H107" s="40">
        <f t="shared" si="52"/>
        <v>10000</v>
      </c>
      <c r="I107" s="40">
        <f t="shared" si="52"/>
        <v>10000</v>
      </c>
      <c r="J107" s="39" t="s">
        <v>95</v>
      </c>
      <c r="K107" s="39"/>
      <c r="L107" s="39"/>
      <c r="M107" s="40"/>
      <c r="N107" s="40"/>
      <c r="O107" s="40"/>
      <c r="P107" s="40"/>
      <c r="Q107" s="40"/>
      <c r="R107" s="40"/>
      <c r="S107" s="40"/>
      <c r="T107" s="40"/>
      <c r="U107" s="40"/>
      <c r="V107" s="41"/>
      <c r="W107" s="41"/>
      <c r="X107" s="41"/>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v>10000</v>
      </c>
      <c r="AW107" s="40">
        <v>10000</v>
      </c>
      <c r="AX107" s="40">
        <v>10000</v>
      </c>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c r="EI107" s="41"/>
      <c r="EJ107" s="41"/>
      <c r="EK107" s="41"/>
      <c r="EL107" s="41"/>
      <c r="EM107" s="41"/>
      <c r="EN107" s="41"/>
      <c r="EO107" s="41"/>
      <c r="EP107" s="41"/>
      <c r="EQ107" s="41"/>
      <c r="ER107" s="41"/>
      <c r="ES107" s="41"/>
      <c r="ET107" s="41"/>
      <c r="EU107" s="41"/>
      <c r="EV107" s="41"/>
      <c r="EW107" s="41"/>
      <c r="EX107" s="41"/>
      <c r="EY107" s="41"/>
      <c r="EZ107" s="41"/>
      <c r="FA107" s="41"/>
      <c r="FB107" s="41"/>
      <c r="FC107" s="41"/>
      <c r="FD107" s="41"/>
      <c r="FE107" s="41"/>
      <c r="FF107" s="41"/>
      <c r="FG107" s="41"/>
      <c r="FH107" s="41"/>
      <c r="FI107" s="41"/>
      <c r="FJ107" s="41"/>
      <c r="FK107" s="41"/>
      <c r="FL107" s="41"/>
      <c r="FM107" s="41"/>
      <c r="FN107" s="41"/>
      <c r="FO107" s="41"/>
      <c r="FP107" s="41"/>
      <c r="FQ107" s="41"/>
      <c r="FR107" s="41"/>
      <c r="FS107" s="41"/>
      <c r="FT107" s="41"/>
      <c r="FU107" s="41"/>
      <c r="FV107" s="41"/>
      <c r="FW107" s="41"/>
      <c r="FX107" s="41"/>
      <c r="FY107" s="41"/>
      <c r="FZ107" s="41"/>
      <c r="GA107" s="41"/>
      <c r="GB107" s="41"/>
      <c r="GC107" s="41"/>
      <c r="GD107" s="41"/>
      <c r="GE107" s="41"/>
      <c r="GF107" s="41"/>
      <c r="GG107" s="41"/>
      <c r="GH107" s="41"/>
      <c r="GI107" s="41"/>
      <c r="GJ107" s="41"/>
      <c r="GK107" s="41"/>
      <c r="GL107" s="41"/>
      <c r="GM107" s="41"/>
      <c r="GN107" s="41"/>
      <c r="GO107" s="41"/>
      <c r="GP107" s="41"/>
      <c r="GQ107" s="41"/>
      <c r="GR107" s="41"/>
      <c r="GS107" s="41"/>
      <c r="GT107" s="41"/>
      <c r="GU107" s="41"/>
      <c r="GV107" s="41"/>
    </row>
    <row r="108" spans="1:204" ht="29.25" customHeight="1" x14ac:dyDescent="0.2">
      <c r="A108" s="42" t="s">
        <v>216</v>
      </c>
      <c r="B108" s="123" t="s">
        <v>217</v>
      </c>
      <c r="C108" s="96" t="s">
        <v>163</v>
      </c>
      <c r="D108" s="66" t="s">
        <v>126</v>
      </c>
      <c r="E108" s="40" t="s">
        <v>196</v>
      </c>
      <c r="F108" s="40" t="s">
        <v>94</v>
      </c>
      <c r="G108" s="38">
        <f t="shared" ref="G108:G109" si="53">K108</f>
        <v>1</v>
      </c>
      <c r="H108" s="38">
        <f t="shared" ref="H108:I109" si="54">L108</f>
        <v>1</v>
      </c>
      <c r="I108" s="38">
        <f t="shared" si="54"/>
        <v>1</v>
      </c>
      <c r="J108" s="39" t="s">
        <v>95</v>
      </c>
      <c r="K108" s="134">
        <v>1</v>
      </c>
      <c r="L108" s="134">
        <v>1</v>
      </c>
      <c r="M108" s="38">
        <v>1</v>
      </c>
      <c r="N108" s="40"/>
      <c r="O108" s="40"/>
      <c r="P108" s="40"/>
      <c r="Q108" s="40"/>
      <c r="R108" s="40"/>
      <c r="S108" s="40"/>
      <c r="T108" s="40"/>
      <c r="U108" s="40"/>
      <c r="V108" s="41"/>
      <c r="W108" s="41"/>
      <c r="X108" s="41"/>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c r="EI108" s="41"/>
      <c r="EJ108" s="41"/>
      <c r="EK108" s="41"/>
      <c r="EL108" s="41"/>
      <c r="EM108" s="41"/>
      <c r="EN108" s="41"/>
      <c r="EO108" s="41"/>
      <c r="EP108" s="41"/>
      <c r="EQ108" s="41"/>
      <c r="ER108" s="41"/>
      <c r="ES108" s="41"/>
      <c r="ET108" s="41"/>
      <c r="EU108" s="41"/>
      <c r="EV108" s="41"/>
      <c r="EW108" s="41"/>
      <c r="EX108" s="41"/>
      <c r="EY108" s="41"/>
      <c r="EZ108" s="41"/>
      <c r="FA108" s="41"/>
      <c r="FB108" s="41"/>
      <c r="FC108" s="41"/>
      <c r="FD108" s="41"/>
      <c r="FE108" s="41"/>
      <c r="FF108" s="41"/>
      <c r="FG108" s="41"/>
      <c r="FH108" s="41"/>
      <c r="FI108" s="41"/>
      <c r="FJ108" s="41"/>
      <c r="FK108" s="41"/>
      <c r="FL108" s="41"/>
      <c r="FM108" s="41"/>
      <c r="FN108" s="41"/>
      <c r="FO108" s="41"/>
      <c r="FP108" s="41"/>
      <c r="FQ108" s="41"/>
      <c r="FR108" s="41"/>
      <c r="FS108" s="41"/>
      <c r="FT108" s="41"/>
      <c r="FU108" s="41"/>
      <c r="FV108" s="41"/>
      <c r="FW108" s="41"/>
      <c r="FX108" s="41"/>
      <c r="FY108" s="41"/>
      <c r="FZ108" s="41"/>
      <c r="GA108" s="41"/>
      <c r="GB108" s="41"/>
      <c r="GC108" s="41"/>
      <c r="GD108" s="41"/>
      <c r="GE108" s="41"/>
      <c r="GF108" s="41"/>
      <c r="GG108" s="41"/>
      <c r="GH108" s="41"/>
      <c r="GI108" s="41"/>
      <c r="GJ108" s="41"/>
      <c r="GK108" s="41"/>
      <c r="GL108" s="41"/>
      <c r="GM108" s="41"/>
      <c r="GN108" s="41"/>
      <c r="GO108" s="41"/>
      <c r="GP108" s="41"/>
      <c r="GQ108" s="41"/>
      <c r="GR108" s="41"/>
      <c r="GS108" s="41"/>
      <c r="GT108" s="41"/>
      <c r="GU108" s="41"/>
      <c r="GV108" s="41"/>
    </row>
    <row r="109" spans="1:204" ht="19.5" customHeight="1" x14ac:dyDescent="0.2">
      <c r="A109" s="77"/>
      <c r="B109" s="129"/>
      <c r="C109" s="43"/>
      <c r="D109" s="66" t="s">
        <v>126</v>
      </c>
      <c r="E109" s="40" t="s">
        <v>197</v>
      </c>
      <c r="F109" s="40" t="s">
        <v>102</v>
      </c>
      <c r="G109" s="38">
        <f t="shared" si="53"/>
        <v>60</v>
      </c>
      <c r="H109" s="38">
        <f t="shared" si="54"/>
        <v>90</v>
      </c>
      <c r="I109" s="38">
        <f t="shared" si="54"/>
        <v>100</v>
      </c>
      <c r="J109" s="39" t="s">
        <v>95</v>
      </c>
      <c r="K109" s="134">
        <v>60</v>
      </c>
      <c r="L109" s="134">
        <v>90</v>
      </c>
      <c r="M109" s="38">
        <v>100</v>
      </c>
      <c r="N109" s="40"/>
      <c r="O109" s="40"/>
      <c r="P109" s="40"/>
      <c r="Q109" s="40"/>
      <c r="R109" s="40"/>
      <c r="S109" s="40"/>
      <c r="T109" s="40"/>
      <c r="U109" s="40"/>
      <c r="V109" s="41"/>
      <c r="W109" s="41"/>
      <c r="X109" s="41"/>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1"/>
      <c r="GR109" s="41"/>
      <c r="GS109" s="41"/>
      <c r="GT109" s="41"/>
      <c r="GU109" s="41"/>
      <c r="GV109" s="41"/>
    </row>
    <row r="110" spans="1:204" ht="27.75" customHeight="1" x14ac:dyDescent="0.2">
      <c r="A110" s="42" t="s">
        <v>218</v>
      </c>
      <c r="B110" s="132" t="s">
        <v>219</v>
      </c>
      <c r="C110" s="96" t="s">
        <v>215</v>
      </c>
      <c r="D110" s="66" t="s">
        <v>123</v>
      </c>
      <c r="E110" s="40" t="s">
        <v>196</v>
      </c>
      <c r="F110" s="40" t="s">
        <v>94</v>
      </c>
      <c r="G110" s="38">
        <f t="shared" ref="G110:G111" si="55">AV110</f>
        <v>1</v>
      </c>
      <c r="H110" s="38">
        <f t="shared" ref="H110:I111" si="56">AW110</f>
        <v>1</v>
      </c>
      <c r="I110" s="38">
        <f t="shared" si="56"/>
        <v>1</v>
      </c>
      <c r="J110" s="39" t="s">
        <v>95</v>
      </c>
      <c r="K110" s="39"/>
      <c r="L110" s="39"/>
      <c r="M110" s="40"/>
      <c r="N110" s="40"/>
      <c r="O110" s="40"/>
      <c r="P110" s="40"/>
      <c r="Q110" s="40"/>
      <c r="R110" s="40"/>
      <c r="S110" s="40"/>
      <c r="T110" s="40"/>
      <c r="U110" s="40"/>
      <c r="V110" s="41"/>
      <c r="W110" s="41"/>
      <c r="X110" s="41"/>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38">
        <v>1</v>
      </c>
      <c r="AW110" s="38">
        <v>1</v>
      </c>
      <c r="AX110" s="38">
        <v>1</v>
      </c>
      <c r="AY110" s="38"/>
      <c r="AZ110" s="38"/>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c r="EX110" s="41"/>
      <c r="EY110" s="41"/>
      <c r="EZ110" s="41"/>
      <c r="FA110" s="41"/>
      <c r="FB110" s="41"/>
      <c r="FC110" s="41"/>
      <c r="FD110" s="41"/>
      <c r="FE110" s="41"/>
      <c r="FF110" s="41"/>
      <c r="FG110" s="41"/>
      <c r="FH110" s="41"/>
      <c r="FI110" s="41"/>
      <c r="FJ110" s="41"/>
      <c r="FK110" s="41"/>
      <c r="FL110" s="41"/>
      <c r="FM110" s="41"/>
      <c r="FN110" s="41"/>
      <c r="FO110" s="41"/>
      <c r="FP110" s="41"/>
      <c r="FQ110" s="41"/>
      <c r="FR110" s="41"/>
      <c r="FS110" s="41"/>
      <c r="FT110" s="41"/>
      <c r="FU110" s="41"/>
      <c r="FV110" s="41"/>
      <c r="FW110" s="41"/>
      <c r="FX110" s="41"/>
      <c r="FY110" s="41"/>
      <c r="FZ110" s="41"/>
      <c r="GA110" s="41"/>
      <c r="GB110" s="41"/>
      <c r="GC110" s="41"/>
      <c r="GD110" s="41"/>
      <c r="GE110" s="41"/>
      <c r="GF110" s="41"/>
      <c r="GG110" s="41"/>
      <c r="GH110" s="41"/>
      <c r="GI110" s="41"/>
      <c r="GJ110" s="41"/>
      <c r="GK110" s="41"/>
      <c r="GL110" s="41"/>
      <c r="GM110" s="41"/>
      <c r="GN110" s="41"/>
      <c r="GO110" s="41"/>
      <c r="GP110" s="41"/>
      <c r="GQ110" s="41"/>
      <c r="GR110" s="41"/>
      <c r="GS110" s="41"/>
      <c r="GT110" s="41"/>
      <c r="GU110" s="41"/>
      <c r="GV110" s="41"/>
    </row>
    <row r="111" spans="1:204" ht="14.25" customHeight="1" x14ac:dyDescent="0.2">
      <c r="A111" s="77"/>
      <c r="B111" s="133"/>
      <c r="C111" s="43"/>
      <c r="D111" s="66" t="s">
        <v>123</v>
      </c>
      <c r="E111" s="40" t="s">
        <v>197</v>
      </c>
      <c r="F111" s="40" t="s">
        <v>102</v>
      </c>
      <c r="G111" s="40">
        <f t="shared" si="55"/>
        <v>7000</v>
      </c>
      <c r="H111" s="40">
        <f t="shared" si="56"/>
        <v>7000</v>
      </c>
      <c r="I111" s="40">
        <f t="shared" si="56"/>
        <v>7000</v>
      </c>
      <c r="J111" s="39" t="s">
        <v>95</v>
      </c>
      <c r="K111" s="39"/>
      <c r="L111" s="39"/>
      <c r="M111" s="40"/>
      <c r="N111" s="40"/>
      <c r="O111" s="40"/>
      <c r="P111" s="40"/>
      <c r="Q111" s="40"/>
      <c r="R111" s="40"/>
      <c r="S111" s="40"/>
      <c r="T111" s="40"/>
      <c r="U111" s="40"/>
      <c r="V111" s="41"/>
      <c r="W111" s="41"/>
      <c r="X111" s="41"/>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v>7000</v>
      </c>
      <c r="AW111" s="40">
        <v>7000</v>
      </c>
      <c r="AX111" s="40">
        <v>7000</v>
      </c>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c r="EI111" s="41"/>
      <c r="EJ111" s="41"/>
      <c r="EK111" s="41"/>
      <c r="EL111" s="41"/>
      <c r="EM111" s="41"/>
      <c r="EN111" s="41"/>
      <c r="EO111" s="41"/>
      <c r="EP111" s="41"/>
      <c r="EQ111" s="41"/>
      <c r="ER111" s="41"/>
      <c r="ES111" s="41"/>
      <c r="ET111" s="41"/>
      <c r="EU111" s="41"/>
      <c r="EV111" s="41"/>
      <c r="EW111" s="41"/>
      <c r="EX111" s="41"/>
      <c r="EY111" s="41"/>
      <c r="EZ111" s="41"/>
      <c r="FA111" s="41"/>
      <c r="FB111" s="41"/>
      <c r="FC111" s="41"/>
      <c r="FD111" s="41"/>
      <c r="FE111" s="41"/>
      <c r="FF111" s="41"/>
      <c r="FG111" s="41"/>
      <c r="FH111" s="41"/>
      <c r="FI111" s="41"/>
      <c r="FJ111" s="41"/>
      <c r="FK111" s="41"/>
      <c r="FL111" s="41"/>
      <c r="FM111" s="41"/>
      <c r="FN111" s="41"/>
      <c r="FO111" s="41"/>
      <c r="FP111" s="41"/>
      <c r="FQ111" s="41"/>
      <c r="FR111" s="41"/>
      <c r="FS111" s="41"/>
      <c r="FT111" s="41"/>
      <c r="FU111" s="41"/>
      <c r="FV111" s="41"/>
      <c r="FW111" s="41"/>
      <c r="FX111" s="41"/>
      <c r="FY111" s="41"/>
      <c r="FZ111" s="41"/>
      <c r="GA111" s="41"/>
      <c r="GB111" s="41"/>
      <c r="GC111" s="41"/>
      <c r="GD111" s="41"/>
      <c r="GE111" s="41"/>
      <c r="GF111" s="41"/>
      <c r="GG111" s="41"/>
      <c r="GH111" s="41"/>
      <c r="GI111" s="41"/>
      <c r="GJ111" s="41"/>
      <c r="GK111" s="41"/>
      <c r="GL111" s="41"/>
      <c r="GM111" s="41"/>
      <c r="GN111" s="41"/>
      <c r="GO111" s="41"/>
      <c r="GP111" s="41"/>
      <c r="GQ111" s="41"/>
      <c r="GR111" s="41"/>
      <c r="GS111" s="41"/>
      <c r="GT111" s="41"/>
      <c r="GU111" s="41"/>
      <c r="GV111" s="41"/>
    </row>
    <row r="112" spans="1:204" ht="87" customHeight="1" x14ac:dyDescent="0.2">
      <c r="A112" s="135" t="s">
        <v>220</v>
      </c>
      <c r="B112" s="130" t="s">
        <v>221</v>
      </c>
      <c r="C112" s="107" t="s">
        <v>222</v>
      </c>
      <c r="D112" s="66" t="s">
        <v>126</v>
      </c>
      <c r="E112" s="73" t="s">
        <v>223</v>
      </c>
      <c r="F112" s="40" t="s">
        <v>145</v>
      </c>
      <c r="G112" s="40">
        <f>N112</f>
        <v>50</v>
      </c>
      <c r="H112" s="40">
        <f>O112</f>
        <v>55</v>
      </c>
      <c r="I112" s="40">
        <f>P112</f>
        <v>60</v>
      </c>
      <c r="J112" s="39" t="s">
        <v>192</v>
      </c>
      <c r="K112" s="39"/>
      <c r="L112" s="39"/>
      <c r="M112" s="40"/>
      <c r="N112" s="40">
        <v>50</v>
      </c>
      <c r="O112" s="40">
        <v>55</v>
      </c>
      <c r="P112" s="40">
        <v>60</v>
      </c>
      <c r="Q112" s="40"/>
      <c r="R112" s="40"/>
      <c r="S112" s="40"/>
      <c r="T112" s="40"/>
      <c r="U112" s="40"/>
      <c r="V112" s="41"/>
      <c r="W112" s="41"/>
      <c r="X112" s="41"/>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c r="EI112" s="41"/>
      <c r="EJ112" s="41"/>
      <c r="EK112" s="41"/>
      <c r="EL112" s="41"/>
      <c r="EM112" s="41"/>
      <c r="EN112" s="41"/>
      <c r="EO112" s="41"/>
      <c r="EP112" s="41"/>
      <c r="EQ112" s="41"/>
      <c r="ER112" s="41"/>
      <c r="ES112" s="41"/>
      <c r="ET112" s="41"/>
      <c r="EU112" s="41"/>
      <c r="EV112" s="41"/>
      <c r="EW112" s="41"/>
      <c r="EX112" s="41"/>
      <c r="EY112" s="41"/>
      <c r="EZ112" s="41"/>
      <c r="FA112" s="41"/>
      <c r="FB112" s="41"/>
      <c r="FC112" s="41"/>
      <c r="FD112" s="41"/>
      <c r="FE112" s="41"/>
      <c r="FF112" s="41"/>
      <c r="FG112" s="41"/>
      <c r="FH112" s="41"/>
      <c r="FI112" s="41"/>
      <c r="FJ112" s="41"/>
      <c r="FK112" s="41"/>
      <c r="FL112" s="41"/>
      <c r="FM112" s="41"/>
      <c r="FN112" s="41"/>
      <c r="FO112" s="41"/>
      <c r="FP112" s="41"/>
      <c r="FQ112" s="41"/>
      <c r="FR112" s="41"/>
      <c r="FS112" s="41"/>
      <c r="FT112" s="41"/>
      <c r="FU112" s="41"/>
      <c r="FV112" s="41"/>
      <c r="FW112" s="41"/>
      <c r="FX112" s="41"/>
      <c r="FY112" s="41"/>
      <c r="FZ112" s="41"/>
      <c r="GA112" s="41"/>
      <c r="GB112" s="41"/>
      <c r="GC112" s="41"/>
      <c r="GD112" s="41"/>
      <c r="GE112" s="41"/>
      <c r="GF112" s="41"/>
      <c r="GG112" s="41"/>
      <c r="GH112" s="41"/>
      <c r="GI112" s="41"/>
      <c r="GJ112" s="41"/>
      <c r="GK112" s="41"/>
      <c r="GL112" s="41"/>
      <c r="GM112" s="41"/>
      <c r="GN112" s="41"/>
      <c r="GO112" s="41"/>
      <c r="GP112" s="41"/>
      <c r="GQ112" s="41"/>
      <c r="GR112" s="41"/>
      <c r="GS112" s="41"/>
      <c r="GT112" s="41"/>
      <c r="GU112" s="41"/>
      <c r="GV112" s="41"/>
    </row>
    <row r="113" spans="1:204" ht="54.75" customHeight="1" x14ac:dyDescent="0.2">
      <c r="A113" s="117" t="s">
        <v>224</v>
      </c>
      <c r="B113" s="123" t="s">
        <v>225</v>
      </c>
      <c r="C113" s="96" t="s">
        <v>151</v>
      </c>
      <c r="D113" s="66" t="s">
        <v>99</v>
      </c>
      <c r="E113" s="40" t="s">
        <v>196</v>
      </c>
      <c r="F113" s="40" t="s">
        <v>94</v>
      </c>
      <c r="G113" s="40">
        <f t="shared" ref="G113:G114" si="57">AS113</f>
        <v>200</v>
      </c>
      <c r="H113" s="40">
        <f t="shared" ref="H113:I114" si="58">AT113</f>
        <v>200</v>
      </c>
      <c r="I113" s="40">
        <f t="shared" si="58"/>
        <v>200</v>
      </c>
      <c r="J113" s="39" t="s">
        <v>95</v>
      </c>
      <c r="K113" s="39"/>
      <c r="L113" s="39"/>
      <c r="M113" s="40"/>
      <c r="N113" s="40"/>
      <c r="O113" s="40"/>
      <c r="P113" s="40"/>
      <c r="Q113" s="40"/>
      <c r="R113" s="40"/>
      <c r="S113" s="40"/>
      <c r="T113" s="40"/>
      <c r="U113" s="40"/>
      <c r="V113" s="41"/>
      <c r="W113" s="41"/>
      <c r="X113" s="41"/>
      <c r="Y113" s="40"/>
      <c r="Z113" s="40"/>
      <c r="AA113" s="40"/>
      <c r="AB113" s="40"/>
      <c r="AC113" s="40"/>
      <c r="AD113" s="40"/>
      <c r="AE113" s="40"/>
      <c r="AF113" s="40"/>
      <c r="AG113" s="40"/>
      <c r="AH113" s="40"/>
      <c r="AI113" s="40"/>
      <c r="AJ113" s="40"/>
      <c r="AK113" s="40"/>
      <c r="AL113" s="40"/>
      <c r="AM113" s="40"/>
      <c r="AN113" s="40"/>
      <c r="AO113" s="40"/>
      <c r="AP113" s="40"/>
      <c r="AQ113" s="40"/>
      <c r="AR113" s="40"/>
      <c r="AS113" s="40">
        <v>200</v>
      </c>
      <c r="AT113" s="40">
        <v>200</v>
      </c>
      <c r="AU113" s="40">
        <v>200</v>
      </c>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c r="EO113" s="41"/>
      <c r="EP113" s="41"/>
      <c r="EQ113" s="41"/>
      <c r="ER113" s="41"/>
      <c r="ES113" s="41"/>
      <c r="ET113" s="41"/>
      <c r="EU113" s="41"/>
      <c r="EV113" s="41"/>
      <c r="EW113" s="41"/>
      <c r="EX113" s="41"/>
      <c r="EY113" s="41"/>
      <c r="EZ113" s="41"/>
      <c r="FA113" s="41"/>
      <c r="FB113" s="41"/>
      <c r="FC113" s="41"/>
      <c r="FD113" s="41"/>
      <c r="FE113" s="41"/>
      <c r="FF113" s="41"/>
      <c r="FG113" s="41"/>
      <c r="FH113" s="41"/>
      <c r="FI113" s="41"/>
      <c r="FJ113" s="41"/>
      <c r="FK113" s="41"/>
      <c r="FL113" s="41"/>
      <c r="FM113" s="41"/>
      <c r="FN113" s="41"/>
      <c r="FO113" s="41"/>
      <c r="FP113" s="41"/>
      <c r="FQ113" s="41"/>
      <c r="FR113" s="41"/>
      <c r="FS113" s="41"/>
      <c r="FT113" s="41"/>
      <c r="FU113" s="41"/>
      <c r="FV113" s="41"/>
      <c r="FW113" s="41"/>
      <c r="FX113" s="41"/>
      <c r="FY113" s="41"/>
      <c r="FZ113" s="41"/>
      <c r="GA113" s="41"/>
      <c r="GB113" s="41"/>
      <c r="GC113" s="41"/>
      <c r="GD113" s="41"/>
      <c r="GE113" s="41"/>
      <c r="GF113" s="41"/>
      <c r="GG113" s="41"/>
      <c r="GH113" s="41"/>
      <c r="GI113" s="41"/>
      <c r="GJ113" s="41"/>
      <c r="GK113" s="41"/>
      <c r="GL113" s="41"/>
      <c r="GM113" s="41"/>
      <c r="GN113" s="41"/>
      <c r="GO113" s="41"/>
      <c r="GP113" s="41"/>
      <c r="GQ113" s="41"/>
      <c r="GR113" s="41"/>
      <c r="GS113" s="41"/>
      <c r="GT113" s="41"/>
      <c r="GU113" s="41"/>
      <c r="GV113" s="41"/>
    </row>
    <row r="114" spans="1:204" ht="54" customHeight="1" x14ac:dyDescent="0.2">
      <c r="A114" s="77"/>
      <c r="B114" s="129"/>
      <c r="C114" s="43"/>
      <c r="D114" s="66" t="s">
        <v>99</v>
      </c>
      <c r="E114" s="40" t="s">
        <v>197</v>
      </c>
      <c r="F114" s="40" t="s">
        <v>102</v>
      </c>
      <c r="G114" s="40">
        <f t="shared" si="57"/>
        <v>4000</v>
      </c>
      <c r="H114" s="40">
        <f t="shared" si="58"/>
        <v>4000</v>
      </c>
      <c r="I114" s="40">
        <f t="shared" si="58"/>
        <v>4000</v>
      </c>
      <c r="J114" s="39" t="s">
        <v>95</v>
      </c>
      <c r="K114" s="39"/>
      <c r="L114" s="39"/>
      <c r="M114" s="40"/>
      <c r="N114" s="40"/>
      <c r="O114" s="40"/>
      <c r="P114" s="40"/>
      <c r="Q114" s="40"/>
      <c r="R114" s="40"/>
      <c r="S114" s="40"/>
      <c r="T114" s="40"/>
      <c r="U114" s="40"/>
      <c r="V114" s="41"/>
      <c r="W114" s="41"/>
      <c r="X114" s="41"/>
      <c r="Y114" s="40"/>
      <c r="Z114" s="40"/>
      <c r="AA114" s="40"/>
      <c r="AB114" s="40"/>
      <c r="AC114" s="40"/>
      <c r="AD114" s="40"/>
      <c r="AE114" s="40"/>
      <c r="AF114" s="40"/>
      <c r="AG114" s="40"/>
      <c r="AH114" s="40"/>
      <c r="AI114" s="40"/>
      <c r="AJ114" s="40"/>
      <c r="AK114" s="40"/>
      <c r="AL114" s="40"/>
      <c r="AM114" s="40"/>
      <c r="AN114" s="40"/>
      <c r="AO114" s="40"/>
      <c r="AP114" s="40"/>
      <c r="AQ114" s="40"/>
      <c r="AR114" s="40"/>
      <c r="AS114" s="40">
        <v>4000</v>
      </c>
      <c r="AT114" s="40">
        <v>4000</v>
      </c>
      <c r="AU114" s="40">
        <v>4000</v>
      </c>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row>
    <row r="115" spans="1:204" ht="50.25" customHeight="1" x14ac:dyDescent="0.2">
      <c r="A115" s="117" t="s">
        <v>226</v>
      </c>
      <c r="B115" s="123" t="s">
        <v>227</v>
      </c>
      <c r="C115" s="96" t="s">
        <v>228</v>
      </c>
      <c r="D115" s="66" t="s">
        <v>99</v>
      </c>
      <c r="E115" s="40" t="s">
        <v>196</v>
      </c>
      <c r="F115" s="40" t="s">
        <v>94</v>
      </c>
      <c r="G115" s="40">
        <f t="shared" ref="G115:G116" si="59">AY115</f>
        <v>3</v>
      </c>
      <c r="H115" s="40">
        <f t="shared" ref="H115:I116" si="60">AZ115</f>
        <v>3</v>
      </c>
      <c r="I115" s="40">
        <f t="shared" si="60"/>
        <v>3</v>
      </c>
      <c r="J115" s="39" t="s">
        <v>95</v>
      </c>
      <c r="K115" s="39"/>
      <c r="L115" s="39"/>
      <c r="M115" s="40"/>
      <c r="N115" s="40"/>
      <c r="O115" s="40"/>
      <c r="P115" s="40"/>
      <c r="Q115" s="40"/>
      <c r="R115" s="40"/>
      <c r="S115" s="40"/>
      <c r="T115" s="40"/>
      <c r="U115" s="40"/>
      <c r="V115" s="41"/>
      <c r="W115" s="41"/>
      <c r="X115" s="41"/>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v>3</v>
      </c>
      <c r="AZ115" s="40">
        <v>3</v>
      </c>
      <c r="BA115" s="40">
        <v>3</v>
      </c>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row>
    <row r="116" spans="1:204" ht="51" customHeight="1" x14ac:dyDescent="0.2">
      <c r="A116" s="82"/>
      <c r="B116" s="53"/>
      <c r="C116" s="46"/>
      <c r="D116" s="66" t="s">
        <v>99</v>
      </c>
      <c r="E116" s="40" t="s">
        <v>197</v>
      </c>
      <c r="F116" s="40" t="s">
        <v>102</v>
      </c>
      <c r="G116" s="40">
        <f t="shared" si="59"/>
        <v>20</v>
      </c>
      <c r="H116" s="40">
        <f t="shared" si="60"/>
        <v>20</v>
      </c>
      <c r="I116" s="40">
        <f t="shared" si="60"/>
        <v>20</v>
      </c>
      <c r="J116" s="39" t="s">
        <v>95</v>
      </c>
      <c r="K116" s="39"/>
      <c r="L116" s="39"/>
      <c r="M116" s="40"/>
      <c r="N116" s="40"/>
      <c r="O116" s="40"/>
      <c r="P116" s="40"/>
      <c r="Q116" s="40"/>
      <c r="R116" s="40"/>
      <c r="S116" s="40"/>
      <c r="T116" s="40"/>
      <c r="U116" s="40"/>
      <c r="V116" s="41"/>
      <c r="W116" s="41"/>
      <c r="X116" s="41"/>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v>20</v>
      </c>
      <c r="AZ116" s="40">
        <v>20</v>
      </c>
      <c r="BA116" s="40">
        <v>20</v>
      </c>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row>
    <row r="117" spans="1:204" ht="52.5" customHeight="1" x14ac:dyDescent="0.2">
      <c r="A117" s="77"/>
      <c r="B117" s="129"/>
      <c r="C117" s="43"/>
      <c r="D117" s="66" t="s">
        <v>99</v>
      </c>
      <c r="E117" s="40" t="s">
        <v>197</v>
      </c>
      <c r="F117" s="40" t="s">
        <v>102</v>
      </c>
      <c r="G117" s="38">
        <f>BP117+BS117+BV117+BY117</f>
        <v>800</v>
      </c>
      <c r="H117" s="40"/>
      <c r="I117" s="40"/>
      <c r="J117" s="39" t="s">
        <v>95</v>
      </c>
      <c r="K117" s="39"/>
      <c r="L117" s="39"/>
      <c r="M117" s="40"/>
      <c r="N117" s="40"/>
      <c r="O117" s="40"/>
      <c r="P117" s="40"/>
      <c r="Q117" s="40"/>
      <c r="R117" s="40"/>
      <c r="S117" s="40"/>
      <c r="T117" s="40"/>
      <c r="U117" s="40"/>
      <c r="V117" s="41"/>
      <c r="W117" s="41"/>
      <c r="X117" s="41"/>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38">
        <v>200</v>
      </c>
      <c r="BQ117" s="38"/>
      <c r="BR117" s="38"/>
      <c r="BS117" s="38">
        <v>200</v>
      </c>
      <c r="BT117" s="38"/>
      <c r="BU117" s="38"/>
      <c r="BV117" s="38">
        <v>200</v>
      </c>
      <c r="BW117" s="38"/>
      <c r="BX117" s="38"/>
      <c r="BY117" s="38">
        <v>200</v>
      </c>
      <c r="BZ117" s="40"/>
      <c r="CA117" s="40"/>
      <c r="CB117" s="40"/>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c r="FG117" s="41"/>
      <c r="FH117" s="41"/>
      <c r="FI117" s="41"/>
      <c r="FJ117" s="41"/>
      <c r="FK117" s="41"/>
      <c r="FL117" s="41"/>
      <c r="FM117" s="41"/>
      <c r="FN117" s="41"/>
      <c r="FO117" s="41"/>
      <c r="FP117" s="41"/>
      <c r="FQ117" s="41"/>
      <c r="FR117" s="41"/>
      <c r="FS117" s="41"/>
      <c r="FT117" s="41"/>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1"/>
      <c r="GR117" s="41"/>
      <c r="GS117" s="41"/>
      <c r="GT117" s="41"/>
      <c r="GU117" s="41"/>
      <c r="GV117" s="41"/>
    </row>
    <row r="118" spans="1:204" ht="129" customHeight="1" x14ac:dyDescent="0.2">
      <c r="A118" s="117" t="s">
        <v>229</v>
      </c>
      <c r="B118" s="123" t="s">
        <v>230</v>
      </c>
      <c r="C118" s="136" t="s">
        <v>231</v>
      </c>
      <c r="D118" s="66" t="s">
        <v>129</v>
      </c>
      <c r="E118" s="40" t="s">
        <v>196</v>
      </c>
      <c r="F118" s="40" t="s">
        <v>94</v>
      </c>
      <c r="G118" s="38">
        <f t="shared" ref="G118:G121" si="61">N118</f>
        <v>1</v>
      </c>
      <c r="H118" s="38">
        <f t="shared" ref="H118:I121" si="62">O118</f>
        <v>1</v>
      </c>
      <c r="I118" s="38">
        <f t="shared" si="62"/>
        <v>1</v>
      </c>
      <c r="J118" s="39" t="s">
        <v>95</v>
      </c>
      <c r="K118" s="39"/>
      <c r="L118" s="39"/>
      <c r="M118" s="40"/>
      <c r="N118" s="38">
        <v>1</v>
      </c>
      <c r="O118" s="38">
        <v>1</v>
      </c>
      <c r="P118" s="38">
        <v>1</v>
      </c>
      <c r="Q118" s="40"/>
      <c r="R118" s="40"/>
      <c r="S118" s="40"/>
      <c r="T118" s="40"/>
      <c r="U118" s="40"/>
      <c r="V118" s="41"/>
      <c r="W118" s="41"/>
      <c r="X118" s="41"/>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c r="FG118" s="41"/>
      <c r="FH118" s="41"/>
      <c r="FI118" s="41"/>
      <c r="FJ118" s="41"/>
      <c r="FK118" s="41"/>
      <c r="FL118" s="41"/>
      <c r="FM118" s="41"/>
      <c r="FN118" s="41"/>
      <c r="FO118" s="41"/>
      <c r="FP118" s="41"/>
      <c r="FQ118" s="41"/>
      <c r="FR118" s="41"/>
      <c r="FS118" s="41"/>
      <c r="FT118" s="41"/>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1"/>
      <c r="GR118" s="41"/>
      <c r="GS118" s="41"/>
      <c r="GT118" s="41"/>
      <c r="GU118" s="41"/>
      <c r="GV118" s="41"/>
    </row>
    <row r="119" spans="1:204" ht="30" customHeight="1" x14ac:dyDescent="0.2">
      <c r="A119" s="77"/>
      <c r="B119" s="129"/>
      <c r="C119" s="43"/>
      <c r="D119" s="66" t="s">
        <v>129</v>
      </c>
      <c r="E119" s="40" t="s">
        <v>197</v>
      </c>
      <c r="F119" s="40" t="s">
        <v>102</v>
      </c>
      <c r="G119" s="38">
        <f t="shared" si="61"/>
        <v>20</v>
      </c>
      <c r="H119" s="38">
        <f t="shared" si="62"/>
        <v>20</v>
      </c>
      <c r="I119" s="38">
        <f t="shared" si="62"/>
        <v>20</v>
      </c>
      <c r="J119" s="39" t="s">
        <v>95</v>
      </c>
      <c r="K119" s="39"/>
      <c r="L119" s="39"/>
      <c r="M119" s="40"/>
      <c r="N119" s="38">
        <v>20</v>
      </c>
      <c r="O119" s="38">
        <v>20</v>
      </c>
      <c r="P119" s="38">
        <v>20</v>
      </c>
      <c r="Q119" s="40"/>
      <c r="R119" s="40"/>
      <c r="S119" s="40"/>
      <c r="T119" s="40"/>
      <c r="U119" s="40"/>
      <c r="V119" s="41"/>
      <c r="W119" s="41"/>
      <c r="X119" s="41"/>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row>
    <row r="120" spans="1:204" ht="108" customHeight="1" x14ac:dyDescent="0.2">
      <c r="A120" s="117" t="s">
        <v>232</v>
      </c>
      <c r="B120" s="123" t="s">
        <v>233</v>
      </c>
      <c r="C120" s="136" t="s">
        <v>92</v>
      </c>
      <c r="D120" s="66" t="s">
        <v>128</v>
      </c>
      <c r="E120" s="40" t="s">
        <v>196</v>
      </c>
      <c r="F120" s="40" t="s">
        <v>94</v>
      </c>
      <c r="G120" s="38">
        <f t="shared" si="61"/>
        <v>1</v>
      </c>
      <c r="H120" s="38">
        <f t="shared" si="62"/>
        <v>1</v>
      </c>
      <c r="I120" s="38">
        <f t="shared" si="62"/>
        <v>1</v>
      </c>
      <c r="J120" s="39" t="s">
        <v>95</v>
      </c>
      <c r="K120" s="39"/>
      <c r="L120" s="39"/>
      <c r="M120" s="40"/>
      <c r="N120" s="38">
        <v>1</v>
      </c>
      <c r="O120" s="38">
        <v>1</v>
      </c>
      <c r="P120" s="38">
        <v>1</v>
      </c>
      <c r="Q120" s="40"/>
      <c r="R120" s="40"/>
      <c r="S120" s="40"/>
      <c r="T120" s="40"/>
      <c r="U120" s="40"/>
      <c r="V120" s="41"/>
      <c r="W120" s="41"/>
      <c r="X120" s="41"/>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c r="FG120" s="41"/>
      <c r="FH120" s="41"/>
      <c r="FI120" s="41"/>
      <c r="FJ120" s="41"/>
      <c r="FK120" s="41"/>
      <c r="FL120" s="41"/>
      <c r="FM120" s="41"/>
      <c r="FN120" s="41"/>
      <c r="FO120" s="41"/>
      <c r="FP120" s="41"/>
      <c r="FQ120" s="41"/>
      <c r="FR120" s="41"/>
      <c r="FS120" s="41"/>
      <c r="FT120" s="41"/>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1"/>
      <c r="GR120" s="41"/>
      <c r="GS120" s="41"/>
      <c r="GT120" s="41"/>
      <c r="GU120" s="41"/>
      <c r="GV120" s="41"/>
    </row>
    <row r="121" spans="1:204" ht="50.25" customHeight="1" x14ac:dyDescent="0.2">
      <c r="A121" s="77"/>
      <c r="B121" s="129"/>
      <c r="C121" s="43"/>
      <c r="D121" s="66" t="s">
        <v>128</v>
      </c>
      <c r="E121" s="40" t="s">
        <v>197</v>
      </c>
      <c r="F121" s="40" t="s">
        <v>102</v>
      </c>
      <c r="G121" s="38">
        <f t="shared" si="61"/>
        <v>20</v>
      </c>
      <c r="H121" s="38">
        <f t="shared" si="62"/>
        <v>20</v>
      </c>
      <c r="I121" s="38">
        <f t="shared" si="62"/>
        <v>20</v>
      </c>
      <c r="J121" s="39" t="s">
        <v>95</v>
      </c>
      <c r="K121" s="39"/>
      <c r="L121" s="39"/>
      <c r="M121" s="40"/>
      <c r="N121" s="38">
        <v>20</v>
      </c>
      <c r="O121" s="38">
        <v>20</v>
      </c>
      <c r="P121" s="38">
        <v>20</v>
      </c>
      <c r="Q121" s="40"/>
      <c r="R121" s="40"/>
      <c r="S121" s="40"/>
      <c r="T121" s="40"/>
      <c r="U121" s="40"/>
      <c r="V121" s="41"/>
      <c r="W121" s="41"/>
      <c r="X121" s="41"/>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row>
    <row r="122" spans="1:204" ht="40.5" customHeight="1" x14ac:dyDescent="0.2">
      <c r="A122" s="42" t="s">
        <v>234</v>
      </c>
      <c r="B122" s="123" t="s">
        <v>235</v>
      </c>
      <c r="C122" s="96" t="s">
        <v>236</v>
      </c>
      <c r="D122" s="66" t="s">
        <v>125</v>
      </c>
      <c r="E122" s="40" t="s">
        <v>196</v>
      </c>
      <c r="F122" s="40" t="s">
        <v>94</v>
      </c>
      <c r="G122" s="38">
        <f t="shared" ref="G122:G123" si="63">K122</f>
        <v>200</v>
      </c>
      <c r="H122" s="38">
        <f t="shared" ref="H122:I123" si="64">L122</f>
        <v>200</v>
      </c>
      <c r="I122" s="38">
        <f t="shared" si="64"/>
        <v>200</v>
      </c>
      <c r="J122" s="39" t="s">
        <v>95</v>
      </c>
      <c r="K122" s="134">
        <v>200</v>
      </c>
      <c r="L122" s="134">
        <v>200</v>
      </c>
      <c r="M122" s="134">
        <v>200</v>
      </c>
      <c r="N122" s="40"/>
      <c r="O122" s="40"/>
      <c r="P122" s="40"/>
      <c r="Q122" s="40"/>
      <c r="R122" s="40"/>
      <c r="S122" s="40"/>
      <c r="T122" s="40"/>
      <c r="U122" s="40"/>
      <c r="V122" s="41"/>
      <c r="W122" s="41"/>
      <c r="X122" s="41"/>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c r="FG122" s="41"/>
      <c r="FH122" s="41"/>
      <c r="FI122" s="41"/>
      <c r="FJ122" s="41"/>
      <c r="FK122" s="41"/>
      <c r="FL122" s="41"/>
      <c r="FM122" s="41"/>
      <c r="FN122" s="41"/>
      <c r="FO122" s="41"/>
      <c r="FP122" s="41"/>
      <c r="FQ122" s="41"/>
      <c r="FR122" s="41"/>
      <c r="FS122" s="41"/>
      <c r="FT122" s="41"/>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1"/>
      <c r="GR122" s="41"/>
      <c r="GS122" s="41"/>
      <c r="GT122" s="41"/>
      <c r="GU122" s="41"/>
      <c r="GV122" s="41"/>
    </row>
    <row r="123" spans="1:204" ht="18" customHeight="1" x14ac:dyDescent="0.2">
      <c r="A123" s="43"/>
      <c r="B123" s="129"/>
      <c r="C123" s="137"/>
      <c r="D123" s="66" t="s">
        <v>125</v>
      </c>
      <c r="E123" s="40" t="s">
        <v>197</v>
      </c>
      <c r="F123" s="40" t="s">
        <v>102</v>
      </c>
      <c r="G123" s="38">
        <f t="shared" si="63"/>
        <v>3500</v>
      </c>
      <c r="H123" s="38">
        <f t="shared" si="64"/>
        <v>3500</v>
      </c>
      <c r="I123" s="38">
        <f t="shared" si="64"/>
        <v>3500</v>
      </c>
      <c r="J123" s="39" t="s">
        <v>95</v>
      </c>
      <c r="K123" s="134">
        <v>3500</v>
      </c>
      <c r="L123" s="134">
        <v>3500</v>
      </c>
      <c r="M123" s="134">
        <v>3500</v>
      </c>
      <c r="N123" s="40"/>
      <c r="O123" s="40"/>
      <c r="P123" s="40"/>
      <c r="Q123" s="40"/>
      <c r="R123" s="40"/>
      <c r="S123" s="40"/>
      <c r="T123" s="40"/>
      <c r="U123" s="40"/>
      <c r="V123" s="41"/>
      <c r="W123" s="41"/>
      <c r="X123" s="41"/>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c r="FC123" s="41"/>
      <c r="FD123" s="41"/>
      <c r="FE123" s="41"/>
      <c r="FF123" s="41"/>
      <c r="FG123" s="41"/>
      <c r="FH123" s="41"/>
      <c r="FI123" s="41"/>
      <c r="FJ123" s="41"/>
      <c r="FK123" s="41"/>
      <c r="FL123" s="41"/>
      <c r="FM123" s="41"/>
      <c r="FN123" s="41"/>
      <c r="FO123" s="41"/>
      <c r="FP123" s="41"/>
      <c r="FQ123" s="41"/>
      <c r="FR123" s="41"/>
      <c r="FS123" s="41"/>
      <c r="FT123" s="41"/>
      <c r="FU123" s="41"/>
      <c r="FV123" s="41"/>
      <c r="FW123" s="41"/>
      <c r="FX123" s="41"/>
      <c r="FY123" s="41"/>
      <c r="FZ123" s="41"/>
      <c r="GA123" s="41"/>
      <c r="GB123" s="41"/>
      <c r="GC123" s="41"/>
      <c r="GD123" s="41"/>
      <c r="GE123" s="41"/>
      <c r="GF123" s="41"/>
      <c r="GG123" s="41"/>
      <c r="GH123" s="41"/>
      <c r="GI123" s="41"/>
      <c r="GJ123" s="41"/>
      <c r="GK123" s="41"/>
      <c r="GL123" s="41"/>
      <c r="GM123" s="41"/>
      <c r="GN123" s="41"/>
      <c r="GO123" s="41"/>
      <c r="GP123" s="41"/>
      <c r="GQ123" s="41"/>
      <c r="GR123" s="41"/>
      <c r="GS123" s="41"/>
      <c r="GT123" s="41"/>
      <c r="GU123" s="41"/>
      <c r="GV123" s="41"/>
    </row>
    <row r="124" spans="1:204" ht="58.5" customHeight="1" x14ac:dyDescent="0.2">
      <c r="A124" s="42" t="s">
        <v>237</v>
      </c>
      <c r="B124" s="123" t="s">
        <v>238</v>
      </c>
      <c r="C124" s="96" t="s">
        <v>239</v>
      </c>
      <c r="D124" s="66" t="s">
        <v>121</v>
      </c>
      <c r="E124" s="40" t="s">
        <v>196</v>
      </c>
      <c r="F124" s="40" t="s">
        <v>94</v>
      </c>
      <c r="G124" s="38">
        <f t="shared" ref="G124:G131" si="65">Q124</f>
        <v>1</v>
      </c>
      <c r="H124" s="38">
        <f t="shared" ref="H124:I131" si="66">R124</f>
        <v>1</v>
      </c>
      <c r="I124" s="38">
        <f t="shared" si="66"/>
        <v>1</v>
      </c>
      <c r="J124" s="39" t="s">
        <v>95</v>
      </c>
      <c r="K124" s="39"/>
      <c r="L124" s="39"/>
      <c r="M124" s="40"/>
      <c r="N124" s="40"/>
      <c r="O124" s="40"/>
      <c r="P124" s="40"/>
      <c r="Q124" s="38">
        <v>1</v>
      </c>
      <c r="R124" s="38">
        <v>1</v>
      </c>
      <c r="S124" s="38">
        <v>1</v>
      </c>
      <c r="T124" s="40"/>
      <c r="U124" s="40"/>
      <c r="V124" s="41"/>
      <c r="W124" s="41"/>
      <c r="X124" s="41"/>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c r="FC124" s="41"/>
      <c r="FD124" s="41"/>
      <c r="FE124" s="41"/>
      <c r="FF124" s="41"/>
      <c r="FG124" s="41"/>
      <c r="FH124" s="41"/>
      <c r="FI124" s="41"/>
      <c r="FJ124" s="41"/>
      <c r="FK124" s="41"/>
      <c r="FL124" s="41"/>
      <c r="FM124" s="41"/>
      <c r="FN124" s="41"/>
      <c r="FO124" s="41"/>
      <c r="FP124" s="41"/>
      <c r="FQ124" s="41"/>
      <c r="FR124" s="41"/>
      <c r="FS124" s="41"/>
      <c r="FT124" s="41"/>
      <c r="FU124" s="41"/>
      <c r="FV124" s="41"/>
      <c r="FW124" s="41"/>
      <c r="FX124" s="41"/>
      <c r="FY124" s="41"/>
      <c r="FZ124" s="41"/>
      <c r="GA124" s="41"/>
      <c r="GB124" s="41"/>
      <c r="GC124" s="41"/>
      <c r="GD124" s="41"/>
      <c r="GE124" s="41"/>
      <c r="GF124" s="41"/>
      <c r="GG124" s="41"/>
      <c r="GH124" s="41"/>
      <c r="GI124" s="41"/>
      <c r="GJ124" s="41"/>
      <c r="GK124" s="41"/>
      <c r="GL124" s="41"/>
      <c r="GM124" s="41"/>
      <c r="GN124" s="41"/>
      <c r="GO124" s="41"/>
      <c r="GP124" s="41"/>
      <c r="GQ124" s="41"/>
      <c r="GR124" s="41"/>
      <c r="GS124" s="41"/>
      <c r="GT124" s="41"/>
      <c r="GU124" s="41"/>
      <c r="GV124" s="41"/>
    </row>
    <row r="125" spans="1:204" ht="18" customHeight="1" x14ac:dyDescent="0.2">
      <c r="A125" s="82"/>
      <c r="B125" s="53"/>
      <c r="C125" s="46"/>
      <c r="D125" s="66" t="s">
        <v>123</v>
      </c>
      <c r="E125" s="40" t="s">
        <v>196</v>
      </c>
      <c r="F125" s="40" t="s">
        <v>94</v>
      </c>
      <c r="G125" s="38">
        <f t="shared" si="65"/>
        <v>1</v>
      </c>
      <c r="H125" s="38">
        <f t="shared" si="66"/>
        <v>1</v>
      </c>
      <c r="I125" s="38">
        <f t="shared" si="66"/>
        <v>1</v>
      </c>
      <c r="J125" s="39" t="s">
        <v>95</v>
      </c>
      <c r="K125" s="39"/>
      <c r="L125" s="39"/>
      <c r="M125" s="40"/>
      <c r="N125" s="40"/>
      <c r="O125" s="40"/>
      <c r="P125" s="40"/>
      <c r="Q125" s="38">
        <v>1</v>
      </c>
      <c r="R125" s="38">
        <v>1</v>
      </c>
      <c r="S125" s="38">
        <v>1</v>
      </c>
      <c r="T125" s="40"/>
      <c r="U125" s="40"/>
      <c r="V125" s="41"/>
      <c r="W125" s="41"/>
      <c r="X125" s="41"/>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c r="FC125" s="41"/>
      <c r="FD125" s="41"/>
      <c r="FE125" s="41"/>
      <c r="FF125" s="41"/>
      <c r="FG125" s="41"/>
      <c r="FH125" s="41"/>
      <c r="FI125" s="41"/>
      <c r="FJ125" s="41"/>
      <c r="FK125" s="41"/>
      <c r="FL125" s="41"/>
      <c r="FM125" s="41"/>
      <c r="FN125" s="41"/>
      <c r="FO125" s="41"/>
      <c r="FP125" s="41"/>
      <c r="FQ125" s="41"/>
      <c r="FR125" s="41"/>
      <c r="FS125" s="41"/>
      <c r="FT125" s="41"/>
      <c r="FU125" s="41"/>
      <c r="FV125" s="41"/>
      <c r="FW125" s="41"/>
      <c r="FX125" s="41"/>
      <c r="FY125" s="41"/>
      <c r="FZ125" s="41"/>
      <c r="GA125" s="41"/>
      <c r="GB125" s="41"/>
      <c r="GC125" s="41"/>
      <c r="GD125" s="41"/>
      <c r="GE125" s="41"/>
      <c r="GF125" s="41"/>
      <c r="GG125" s="41"/>
      <c r="GH125" s="41"/>
      <c r="GI125" s="41"/>
      <c r="GJ125" s="41"/>
      <c r="GK125" s="41"/>
      <c r="GL125" s="41"/>
      <c r="GM125" s="41"/>
      <c r="GN125" s="41"/>
      <c r="GO125" s="41"/>
      <c r="GP125" s="41"/>
      <c r="GQ125" s="41"/>
      <c r="GR125" s="41"/>
      <c r="GS125" s="41"/>
      <c r="GT125" s="41"/>
      <c r="GU125" s="41"/>
      <c r="GV125" s="41"/>
    </row>
    <row r="126" spans="1:204" ht="54.75" customHeight="1" x14ac:dyDescent="0.2">
      <c r="A126" s="82"/>
      <c r="B126" s="53"/>
      <c r="C126" s="46"/>
      <c r="D126" s="66" t="s">
        <v>99</v>
      </c>
      <c r="E126" s="40" t="s">
        <v>196</v>
      </c>
      <c r="F126" s="40" t="s">
        <v>94</v>
      </c>
      <c r="G126" s="38">
        <f t="shared" si="65"/>
        <v>1</v>
      </c>
      <c r="H126" s="38">
        <f t="shared" si="66"/>
        <v>1</v>
      </c>
      <c r="I126" s="38">
        <f t="shared" si="66"/>
        <v>1</v>
      </c>
      <c r="J126" s="39" t="s">
        <v>95</v>
      </c>
      <c r="K126" s="39"/>
      <c r="L126" s="39"/>
      <c r="M126" s="40"/>
      <c r="N126" s="40"/>
      <c r="O126" s="40"/>
      <c r="P126" s="40"/>
      <c r="Q126" s="38">
        <v>1</v>
      </c>
      <c r="R126" s="38">
        <v>1</v>
      </c>
      <c r="S126" s="38">
        <v>1</v>
      </c>
      <c r="T126" s="40"/>
      <c r="U126" s="40"/>
      <c r="V126" s="41"/>
      <c r="W126" s="41"/>
      <c r="X126" s="41"/>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c r="FG126" s="41"/>
      <c r="FH126" s="41"/>
      <c r="FI126" s="41"/>
      <c r="FJ126" s="41"/>
      <c r="FK126" s="41"/>
      <c r="FL126" s="41"/>
      <c r="FM126" s="41"/>
      <c r="FN126" s="41"/>
      <c r="FO126" s="41"/>
      <c r="FP126" s="41"/>
      <c r="FQ126" s="41"/>
      <c r="FR126" s="41"/>
      <c r="FS126" s="41"/>
      <c r="FT126" s="41"/>
      <c r="FU126" s="41"/>
      <c r="FV126" s="41"/>
      <c r="FW126" s="41"/>
      <c r="FX126" s="41"/>
      <c r="FY126" s="41"/>
      <c r="FZ126" s="41"/>
      <c r="GA126" s="41"/>
      <c r="GB126" s="41"/>
      <c r="GC126" s="41"/>
      <c r="GD126" s="41"/>
      <c r="GE126" s="41"/>
      <c r="GF126" s="41"/>
      <c r="GG126" s="41"/>
      <c r="GH126" s="41"/>
      <c r="GI126" s="41"/>
      <c r="GJ126" s="41"/>
      <c r="GK126" s="41"/>
      <c r="GL126" s="41"/>
      <c r="GM126" s="41"/>
      <c r="GN126" s="41"/>
      <c r="GO126" s="41"/>
      <c r="GP126" s="41"/>
      <c r="GQ126" s="41"/>
      <c r="GR126" s="41"/>
      <c r="GS126" s="41"/>
      <c r="GT126" s="41"/>
      <c r="GU126" s="41"/>
      <c r="GV126" s="41"/>
    </row>
    <row r="127" spans="1:204" ht="49.5" customHeight="1" x14ac:dyDescent="0.2">
      <c r="A127" s="82"/>
      <c r="B127" s="53"/>
      <c r="C127" s="46"/>
      <c r="D127" s="66" t="s">
        <v>126</v>
      </c>
      <c r="E127" s="40" t="s">
        <v>196</v>
      </c>
      <c r="F127" s="40" t="s">
        <v>94</v>
      </c>
      <c r="G127" s="38">
        <f t="shared" si="65"/>
        <v>1</v>
      </c>
      <c r="H127" s="38">
        <f t="shared" si="66"/>
        <v>1</v>
      </c>
      <c r="I127" s="38">
        <f t="shared" si="66"/>
        <v>1</v>
      </c>
      <c r="J127" s="39" t="s">
        <v>95</v>
      </c>
      <c r="K127" s="39"/>
      <c r="L127" s="39"/>
      <c r="M127" s="40"/>
      <c r="N127" s="40"/>
      <c r="O127" s="40"/>
      <c r="P127" s="40"/>
      <c r="Q127" s="38">
        <v>1</v>
      </c>
      <c r="R127" s="38">
        <v>1</v>
      </c>
      <c r="S127" s="38">
        <v>1</v>
      </c>
      <c r="T127" s="40"/>
      <c r="U127" s="40"/>
      <c r="V127" s="41"/>
      <c r="W127" s="41"/>
      <c r="X127" s="41"/>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c r="FG127" s="41"/>
      <c r="FH127" s="41"/>
      <c r="FI127" s="41"/>
      <c r="FJ127" s="41"/>
      <c r="FK127" s="41"/>
      <c r="FL127" s="41"/>
      <c r="FM127" s="41"/>
      <c r="FN127" s="41"/>
      <c r="FO127" s="41"/>
      <c r="FP127" s="41"/>
      <c r="FQ127" s="41"/>
      <c r="FR127" s="41"/>
      <c r="FS127" s="41"/>
      <c r="FT127" s="41"/>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1"/>
      <c r="GR127" s="41"/>
      <c r="GS127" s="41"/>
      <c r="GT127" s="41"/>
      <c r="GU127" s="41"/>
      <c r="GV127" s="41"/>
    </row>
    <row r="128" spans="1:204" ht="18" customHeight="1" x14ac:dyDescent="0.2">
      <c r="A128" s="82"/>
      <c r="B128" s="53"/>
      <c r="C128" s="46"/>
      <c r="D128" s="66" t="s">
        <v>121</v>
      </c>
      <c r="E128" s="40" t="s">
        <v>197</v>
      </c>
      <c r="F128" s="40" t="s">
        <v>102</v>
      </c>
      <c r="G128" s="38">
        <f t="shared" si="65"/>
        <v>20</v>
      </c>
      <c r="H128" s="38">
        <f t="shared" si="66"/>
        <v>20</v>
      </c>
      <c r="I128" s="38">
        <f t="shared" si="66"/>
        <v>20</v>
      </c>
      <c r="J128" s="39" t="s">
        <v>95</v>
      </c>
      <c r="K128" s="39"/>
      <c r="L128" s="39"/>
      <c r="M128" s="40"/>
      <c r="N128" s="40"/>
      <c r="O128" s="40"/>
      <c r="P128" s="40"/>
      <c r="Q128" s="38">
        <v>20</v>
      </c>
      <c r="R128" s="38">
        <v>20</v>
      </c>
      <c r="S128" s="38">
        <v>20</v>
      </c>
      <c r="T128" s="40"/>
      <c r="U128" s="40"/>
      <c r="V128" s="41"/>
      <c r="W128" s="41"/>
      <c r="X128" s="41"/>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1"/>
      <c r="GR128" s="41"/>
      <c r="GS128" s="41"/>
      <c r="GT128" s="41"/>
      <c r="GU128" s="41"/>
      <c r="GV128" s="41"/>
    </row>
    <row r="129" spans="1:204" ht="18" customHeight="1" x14ac:dyDescent="0.2">
      <c r="A129" s="82"/>
      <c r="B129" s="53"/>
      <c r="C129" s="46"/>
      <c r="D129" s="66" t="s">
        <v>123</v>
      </c>
      <c r="E129" s="40" t="s">
        <v>197</v>
      </c>
      <c r="F129" s="40" t="s">
        <v>102</v>
      </c>
      <c r="G129" s="38">
        <f t="shared" si="65"/>
        <v>50</v>
      </c>
      <c r="H129" s="38">
        <f t="shared" si="66"/>
        <v>50</v>
      </c>
      <c r="I129" s="38">
        <f t="shared" si="66"/>
        <v>50</v>
      </c>
      <c r="J129" s="39" t="s">
        <v>95</v>
      </c>
      <c r="K129" s="39"/>
      <c r="L129" s="39"/>
      <c r="M129" s="40"/>
      <c r="N129" s="40"/>
      <c r="O129" s="40"/>
      <c r="P129" s="40"/>
      <c r="Q129" s="38">
        <v>50</v>
      </c>
      <c r="R129" s="38">
        <v>50</v>
      </c>
      <c r="S129" s="38">
        <v>50</v>
      </c>
      <c r="T129" s="40"/>
      <c r="U129" s="40"/>
      <c r="V129" s="41"/>
      <c r="W129" s="41"/>
      <c r="X129" s="41"/>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c r="FG129" s="41"/>
      <c r="FH129" s="41"/>
      <c r="FI129" s="41"/>
      <c r="FJ129" s="41"/>
      <c r="FK129" s="41"/>
      <c r="FL129" s="41"/>
      <c r="FM129" s="41"/>
      <c r="FN129" s="41"/>
      <c r="FO129" s="41"/>
      <c r="FP129" s="41"/>
      <c r="FQ129" s="41"/>
      <c r="FR129" s="41"/>
      <c r="FS129" s="41"/>
      <c r="FT129" s="41"/>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1"/>
      <c r="GR129" s="41"/>
      <c r="GS129" s="41"/>
      <c r="GT129" s="41"/>
      <c r="GU129" s="41"/>
      <c r="GV129" s="41"/>
    </row>
    <row r="130" spans="1:204" ht="56.25" customHeight="1" x14ac:dyDescent="0.2">
      <c r="A130" s="82"/>
      <c r="B130" s="53"/>
      <c r="C130" s="46"/>
      <c r="D130" s="66" t="s">
        <v>99</v>
      </c>
      <c r="E130" s="40" t="s">
        <v>197</v>
      </c>
      <c r="F130" s="40" t="s">
        <v>102</v>
      </c>
      <c r="G130" s="38">
        <f t="shared" si="65"/>
        <v>100</v>
      </c>
      <c r="H130" s="38">
        <f t="shared" si="66"/>
        <v>100</v>
      </c>
      <c r="I130" s="38">
        <f t="shared" si="66"/>
        <v>100</v>
      </c>
      <c r="J130" s="39" t="s">
        <v>95</v>
      </c>
      <c r="K130" s="39"/>
      <c r="L130" s="39"/>
      <c r="M130" s="40"/>
      <c r="N130" s="40"/>
      <c r="O130" s="40"/>
      <c r="P130" s="40"/>
      <c r="Q130" s="38">
        <v>100</v>
      </c>
      <c r="R130" s="38">
        <v>100</v>
      </c>
      <c r="S130" s="38">
        <v>100</v>
      </c>
      <c r="T130" s="40"/>
      <c r="U130" s="40"/>
      <c r="V130" s="41"/>
      <c r="W130" s="41"/>
      <c r="X130" s="41"/>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c r="FC130" s="41"/>
      <c r="FD130" s="41"/>
      <c r="FE130" s="41"/>
      <c r="FF130" s="41"/>
      <c r="FG130" s="41"/>
      <c r="FH130" s="41"/>
      <c r="FI130" s="41"/>
      <c r="FJ130" s="41"/>
      <c r="FK130" s="41"/>
      <c r="FL130" s="41"/>
      <c r="FM130" s="41"/>
      <c r="FN130" s="41"/>
      <c r="FO130" s="41"/>
      <c r="FP130" s="41"/>
      <c r="FQ130" s="41"/>
      <c r="FR130" s="41"/>
      <c r="FS130" s="41"/>
      <c r="FT130" s="41"/>
      <c r="FU130" s="41"/>
      <c r="FV130" s="41"/>
      <c r="FW130" s="41"/>
      <c r="FX130" s="41"/>
      <c r="FY130" s="41"/>
      <c r="FZ130" s="41"/>
      <c r="GA130" s="41"/>
      <c r="GB130" s="41"/>
      <c r="GC130" s="41"/>
      <c r="GD130" s="41"/>
      <c r="GE130" s="41"/>
      <c r="GF130" s="41"/>
      <c r="GG130" s="41"/>
      <c r="GH130" s="41"/>
      <c r="GI130" s="41"/>
      <c r="GJ130" s="41"/>
      <c r="GK130" s="41"/>
      <c r="GL130" s="41"/>
      <c r="GM130" s="41"/>
      <c r="GN130" s="41"/>
      <c r="GO130" s="41"/>
      <c r="GP130" s="41"/>
      <c r="GQ130" s="41"/>
      <c r="GR130" s="41"/>
      <c r="GS130" s="41"/>
      <c r="GT130" s="41"/>
      <c r="GU130" s="41"/>
      <c r="GV130" s="41"/>
    </row>
    <row r="131" spans="1:204" ht="50.25" customHeight="1" x14ac:dyDescent="0.2">
      <c r="A131" s="77"/>
      <c r="B131" s="129"/>
      <c r="C131" s="43"/>
      <c r="D131" s="66" t="s">
        <v>126</v>
      </c>
      <c r="E131" s="40" t="s">
        <v>197</v>
      </c>
      <c r="F131" s="40" t="s">
        <v>102</v>
      </c>
      <c r="G131" s="38">
        <f t="shared" si="65"/>
        <v>20</v>
      </c>
      <c r="H131" s="38">
        <f t="shared" si="66"/>
        <v>20</v>
      </c>
      <c r="I131" s="38">
        <f t="shared" si="66"/>
        <v>20</v>
      </c>
      <c r="J131" s="39" t="s">
        <v>95</v>
      </c>
      <c r="K131" s="39"/>
      <c r="L131" s="39"/>
      <c r="M131" s="40"/>
      <c r="N131" s="40"/>
      <c r="O131" s="40"/>
      <c r="P131" s="40"/>
      <c r="Q131" s="38">
        <v>20</v>
      </c>
      <c r="R131" s="38">
        <v>20</v>
      </c>
      <c r="S131" s="38">
        <v>20</v>
      </c>
      <c r="T131" s="40"/>
      <c r="U131" s="40"/>
      <c r="V131" s="41"/>
      <c r="W131" s="41"/>
      <c r="X131" s="41"/>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c r="FA131" s="41"/>
      <c r="FB131" s="41"/>
      <c r="FC131" s="41"/>
      <c r="FD131" s="41"/>
      <c r="FE131" s="41"/>
      <c r="FF131" s="41"/>
      <c r="FG131" s="41"/>
      <c r="FH131" s="41"/>
      <c r="FI131" s="41"/>
      <c r="FJ131" s="41"/>
      <c r="FK131" s="41"/>
      <c r="FL131" s="41"/>
      <c r="FM131" s="41"/>
      <c r="FN131" s="41"/>
      <c r="FO131" s="41"/>
      <c r="FP131" s="41"/>
      <c r="FQ131" s="41"/>
      <c r="FR131" s="41"/>
      <c r="FS131" s="41"/>
      <c r="FT131" s="41"/>
      <c r="FU131" s="41"/>
      <c r="FV131" s="41"/>
      <c r="FW131" s="41"/>
      <c r="FX131" s="41"/>
      <c r="FY131" s="41"/>
      <c r="FZ131" s="41"/>
      <c r="GA131" s="41"/>
      <c r="GB131" s="41"/>
      <c r="GC131" s="41"/>
      <c r="GD131" s="41"/>
      <c r="GE131" s="41"/>
      <c r="GF131" s="41"/>
      <c r="GG131" s="41"/>
      <c r="GH131" s="41"/>
      <c r="GI131" s="41"/>
      <c r="GJ131" s="41"/>
      <c r="GK131" s="41"/>
      <c r="GL131" s="41"/>
      <c r="GM131" s="41"/>
      <c r="GN131" s="41"/>
      <c r="GO131" s="41"/>
      <c r="GP131" s="41"/>
      <c r="GQ131" s="41"/>
      <c r="GR131" s="41"/>
      <c r="GS131" s="41"/>
      <c r="GT131" s="41"/>
      <c r="GU131" s="41"/>
      <c r="GV131" s="41"/>
    </row>
    <row r="132" spans="1:204" ht="60" customHeight="1" x14ac:dyDescent="0.2">
      <c r="A132" s="42" t="s">
        <v>240</v>
      </c>
      <c r="B132" s="123" t="s">
        <v>241</v>
      </c>
      <c r="C132" s="96" t="s">
        <v>242</v>
      </c>
      <c r="D132" s="66" t="s">
        <v>99</v>
      </c>
      <c r="E132" s="40" t="s">
        <v>196</v>
      </c>
      <c r="F132" s="40" t="s">
        <v>94</v>
      </c>
      <c r="G132" s="38">
        <f t="shared" ref="G132:G133" si="67">K132+CA132</f>
        <v>2</v>
      </c>
      <c r="H132" s="38">
        <f t="shared" ref="H132:I133" si="68">L132+CB132</f>
        <v>2</v>
      </c>
      <c r="I132" s="38">
        <f t="shared" si="68"/>
        <v>2</v>
      </c>
      <c r="J132" s="39" t="s">
        <v>95</v>
      </c>
      <c r="K132" s="134">
        <v>1</v>
      </c>
      <c r="L132" s="134">
        <v>1</v>
      </c>
      <c r="M132" s="134">
        <v>1</v>
      </c>
      <c r="N132" s="40"/>
      <c r="O132" s="40"/>
      <c r="P132" s="40"/>
      <c r="Q132" s="40"/>
      <c r="R132" s="40"/>
      <c r="S132" s="40"/>
      <c r="T132" s="40"/>
      <c r="U132" s="40"/>
      <c r="V132" s="41"/>
      <c r="W132" s="41"/>
      <c r="X132" s="41"/>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v>1</v>
      </c>
      <c r="CB132" s="40">
        <v>1</v>
      </c>
      <c r="CC132" s="41">
        <v>1</v>
      </c>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c r="FC132" s="41"/>
      <c r="FD132" s="41"/>
      <c r="FE132" s="41"/>
      <c r="FF132" s="41"/>
      <c r="FG132" s="41"/>
      <c r="FH132" s="41"/>
      <c r="FI132" s="41"/>
      <c r="FJ132" s="41"/>
      <c r="FK132" s="41"/>
      <c r="FL132" s="41"/>
      <c r="FM132" s="41"/>
      <c r="FN132" s="41"/>
      <c r="FO132" s="41"/>
      <c r="FP132" s="41"/>
      <c r="FQ132" s="41"/>
      <c r="FR132" s="41"/>
      <c r="FS132" s="41"/>
      <c r="FT132" s="41"/>
      <c r="FU132" s="41"/>
      <c r="FV132" s="41"/>
      <c r="FW132" s="41"/>
      <c r="FX132" s="41"/>
      <c r="FY132" s="41"/>
      <c r="FZ132" s="41"/>
      <c r="GA132" s="41"/>
      <c r="GB132" s="41"/>
      <c r="GC132" s="41"/>
      <c r="GD132" s="41"/>
      <c r="GE132" s="41"/>
      <c r="GF132" s="41"/>
      <c r="GG132" s="41"/>
      <c r="GH132" s="41"/>
      <c r="GI132" s="41"/>
      <c r="GJ132" s="41"/>
      <c r="GK132" s="41"/>
      <c r="GL132" s="41"/>
      <c r="GM132" s="41"/>
      <c r="GN132" s="41"/>
      <c r="GO132" s="41"/>
      <c r="GP132" s="41"/>
      <c r="GQ132" s="41"/>
      <c r="GR132" s="41"/>
      <c r="GS132" s="41"/>
      <c r="GT132" s="41"/>
      <c r="GU132" s="41"/>
      <c r="GV132" s="41"/>
    </row>
    <row r="133" spans="1:204" ht="50.25" customHeight="1" x14ac:dyDescent="0.2">
      <c r="A133" s="77"/>
      <c r="B133" s="129"/>
      <c r="C133" s="43"/>
      <c r="D133" s="66" t="s">
        <v>99</v>
      </c>
      <c r="E133" s="40" t="s">
        <v>197</v>
      </c>
      <c r="F133" s="40" t="s">
        <v>102</v>
      </c>
      <c r="G133" s="38">
        <f t="shared" si="67"/>
        <v>250</v>
      </c>
      <c r="H133" s="38">
        <f t="shared" si="68"/>
        <v>250</v>
      </c>
      <c r="I133" s="38">
        <f t="shared" si="68"/>
        <v>250</v>
      </c>
      <c r="J133" s="39" t="s">
        <v>95</v>
      </c>
      <c r="K133" s="134">
        <v>200</v>
      </c>
      <c r="L133" s="134">
        <v>200</v>
      </c>
      <c r="M133" s="134">
        <v>200</v>
      </c>
      <c r="N133" s="40"/>
      <c r="O133" s="40"/>
      <c r="P133" s="40"/>
      <c r="Q133" s="40"/>
      <c r="R133" s="40"/>
      <c r="S133" s="40"/>
      <c r="T133" s="40"/>
      <c r="U133" s="40"/>
      <c r="V133" s="41"/>
      <c r="W133" s="41"/>
      <c r="X133" s="41"/>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v>50</v>
      </c>
      <c r="CB133" s="40">
        <v>50</v>
      </c>
      <c r="CC133" s="41">
        <v>50</v>
      </c>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c r="FC133" s="41"/>
      <c r="FD133" s="41"/>
      <c r="FE133" s="41"/>
      <c r="FF133" s="41"/>
      <c r="FG133" s="41"/>
      <c r="FH133" s="41"/>
      <c r="FI133" s="41"/>
      <c r="FJ133" s="41"/>
      <c r="FK133" s="41"/>
      <c r="FL133" s="41"/>
      <c r="FM133" s="41"/>
      <c r="FN133" s="41"/>
      <c r="FO133" s="41"/>
      <c r="FP133" s="41"/>
      <c r="FQ133" s="41"/>
      <c r="FR133" s="41"/>
      <c r="FS133" s="41"/>
      <c r="FT133" s="41"/>
      <c r="FU133" s="41"/>
      <c r="FV133" s="41"/>
      <c r="FW133" s="41"/>
      <c r="FX133" s="41"/>
      <c r="FY133" s="41"/>
      <c r="FZ133" s="41"/>
      <c r="GA133" s="41"/>
      <c r="GB133" s="41"/>
      <c r="GC133" s="41"/>
      <c r="GD133" s="41"/>
      <c r="GE133" s="41"/>
      <c r="GF133" s="41"/>
      <c r="GG133" s="41"/>
      <c r="GH133" s="41"/>
      <c r="GI133" s="41"/>
      <c r="GJ133" s="41"/>
      <c r="GK133" s="41"/>
      <c r="GL133" s="41"/>
      <c r="GM133" s="41"/>
      <c r="GN133" s="41"/>
      <c r="GO133" s="41"/>
      <c r="GP133" s="41"/>
      <c r="GQ133" s="41"/>
      <c r="GR133" s="41"/>
      <c r="GS133" s="41"/>
      <c r="GT133" s="41"/>
      <c r="GU133" s="41"/>
      <c r="GV133" s="41"/>
    </row>
    <row r="134" spans="1:204" ht="51" customHeight="1" x14ac:dyDescent="0.2">
      <c r="A134" s="42" t="s">
        <v>243</v>
      </c>
      <c r="B134" s="123" t="s">
        <v>244</v>
      </c>
      <c r="C134" s="96" t="s">
        <v>242</v>
      </c>
      <c r="D134" s="66" t="s">
        <v>99</v>
      </c>
      <c r="E134" s="40" t="s">
        <v>196</v>
      </c>
      <c r="F134" s="40" t="s">
        <v>94</v>
      </c>
      <c r="G134" s="38">
        <f t="shared" ref="G134:G135" si="69">K134+CJ134</f>
        <v>53</v>
      </c>
      <c r="H134" s="38">
        <f t="shared" ref="H134:I135" si="70">L134+CK134</f>
        <v>53</v>
      </c>
      <c r="I134" s="38">
        <f t="shared" si="70"/>
        <v>53</v>
      </c>
      <c r="J134" s="39" t="s">
        <v>95</v>
      </c>
      <c r="K134" s="134">
        <v>50</v>
      </c>
      <c r="L134" s="134">
        <v>50</v>
      </c>
      <c r="M134" s="134">
        <v>50</v>
      </c>
      <c r="N134" s="40"/>
      <c r="O134" s="40"/>
      <c r="P134" s="40"/>
      <c r="Q134" s="40"/>
      <c r="R134" s="40"/>
      <c r="S134" s="40"/>
      <c r="T134" s="40"/>
      <c r="U134" s="40"/>
      <c r="V134" s="41"/>
      <c r="W134" s="41"/>
      <c r="X134" s="41"/>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1"/>
      <c r="CD134" s="41"/>
      <c r="CE134" s="41"/>
      <c r="CF134" s="41"/>
      <c r="CG134" s="41"/>
      <c r="CH134" s="41"/>
      <c r="CI134" s="41"/>
      <c r="CJ134" s="41">
        <v>3</v>
      </c>
      <c r="CK134" s="41">
        <v>3</v>
      </c>
      <c r="CL134" s="41">
        <v>3</v>
      </c>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c r="FA134" s="41"/>
      <c r="FB134" s="41"/>
      <c r="FC134" s="41"/>
      <c r="FD134" s="41"/>
      <c r="FE134" s="41"/>
      <c r="FF134" s="41"/>
      <c r="FG134" s="41"/>
      <c r="FH134" s="41"/>
      <c r="FI134" s="41"/>
      <c r="FJ134" s="41"/>
      <c r="FK134" s="41"/>
      <c r="FL134" s="41"/>
      <c r="FM134" s="41"/>
      <c r="FN134" s="41"/>
      <c r="FO134" s="41"/>
      <c r="FP134" s="41"/>
      <c r="FQ134" s="41"/>
      <c r="FR134" s="41"/>
      <c r="FS134" s="41"/>
      <c r="FT134" s="41"/>
      <c r="FU134" s="41"/>
      <c r="FV134" s="41"/>
      <c r="FW134" s="41"/>
      <c r="FX134" s="41"/>
      <c r="FY134" s="41"/>
      <c r="FZ134" s="41"/>
      <c r="GA134" s="41"/>
      <c r="GB134" s="41"/>
      <c r="GC134" s="41"/>
      <c r="GD134" s="41"/>
      <c r="GE134" s="41"/>
      <c r="GF134" s="41"/>
      <c r="GG134" s="41"/>
      <c r="GH134" s="41"/>
      <c r="GI134" s="41"/>
      <c r="GJ134" s="41"/>
      <c r="GK134" s="41"/>
      <c r="GL134" s="41"/>
      <c r="GM134" s="41"/>
      <c r="GN134" s="41"/>
      <c r="GO134" s="41"/>
      <c r="GP134" s="41"/>
      <c r="GQ134" s="41"/>
      <c r="GR134" s="41"/>
      <c r="GS134" s="41"/>
      <c r="GT134" s="41"/>
      <c r="GU134" s="41"/>
      <c r="GV134" s="41"/>
    </row>
    <row r="135" spans="1:204" ht="51" customHeight="1" x14ac:dyDescent="0.2">
      <c r="A135" s="82"/>
      <c r="B135" s="53"/>
      <c r="C135" s="46"/>
      <c r="D135" s="66" t="s">
        <v>99</v>
      </c>
      <c r="E135" s="40" t="s">
        <v>197</v>
      </c>
      <c r="F135" s="40" t="s">
        <v>102</v>
      </c>
      <c r="G135" s="38">
        <f t="shared" si="69"/>
        <v>60</v>
      </c>
      <c r="H135" s="38">
        <f t="shared" si="70"/>
        <v>60</v>
      </c>
      <c r="I135" s="38">
        <f t="shared" si="70"/>
        <v>60</v>
      </c>
      <c r="J135" s="39" t="s">
        <v>95</v>
      </c>
      <c r="K135" s="134">
        <v>50</v>
      </c>
      <c r="L135" s="134">
        <v>50</v>
      </c>
      <c r="M135" s="134">
        <v>50</v>
      </c>
      <c r="N135" s="40"/>
      <c r="O135" s="40"/>
      <c r="P135" s="40"/>
      <c r="Q135" s="40"/>
      <c r="R135" s="40"/>
      <c r="S135" s="40"/>
      <c r="T135" s="40"/>
      <c r="U135" s="40"/>
      <c r="V135" s="41"/>
      <c r="W135" s="41"/>
      <c r="X135" s="41"/>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1"/>
      <c r="CD135" s="41"/>
      <c r="CE135" s="41"/>
      <c r="CF135" s="41"/>
      <c r="CG135" s="41"/>
      <c r="CH135" s="41"/>
      <c r="CI135" s="41"/>
      <c r="CJ135" s="67">
        <v>10</v>
      </c>
      <c r="CK135" s="67">
        <v>10</v>
      </c>
      <c r="CL135" s="67">
        <v>10</v>
      </c>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c r="FA135" s="41"/>
      <c r="FB135" s="41"/>
      <c r="FC135" s="41"/>
      <c r="FD135" s="41"/>
      <c r="FE135" s="41"/>
      <c r="FF135" s="41"/>
      <c r="FG135" s="41"/>
      <c r="FH135" s="41"/>
      <c r="FI135" s="41"/>
      <c r="FJ135" s="41"/>
      <c r="FK135" s="41"/>
      <c r="FL135" s="41"/>
      <c r="FM135" s="41"/>
      <c r="FN135" s="41"/>
      <c r="FO135" s="41"/>
      <c r="FP135" s="41"/>
      <c r="FQ135" s="41"/>
      <c r="FR135" s="41"/>
      <c r="FS135" s="41"/>
      <c r="FT135" s="41"/>
      <c r="FU135" s="41"/>
      <c r="FV135" s="41"/>
      <c r="FW135" s="41"/>
      <c r="FX135" s="41"/>
      <c r="FY135" s="41"/>
      <c r="FZ135" s="41"/>
      <c r="GA135" s="41"/>
      <c r="GB135" s="41"/>
      <c r="GC135" s="41"/>
      <c r="GD135" s="41"/>
      <c r="GE135" s="41"/>
      <c r="GF135" s="41"/>
      <c r="GG135" s="41"/>
      <c r="GH135" s="41"/>
      <c r="GI135" s="41"/>
      <c r="GJ135" s="41"/>
      <c r="GK135" s="41"/>
      <c r="GL135" s="41"/>
      <c r="GM135" s="41"/>
      <c r="GN135" s="41"/>
      <c r="GO135" s="41"/>
      <c r="GP135" s="41"/>
      <c r="GQ135" s="41"/>
      <c r="GR135" s="41"/>
      <c r="GS135" s="41"/>
      <c r="GT135" s="41"/>
      <c r="GU135" s="41"/>
      <c r="GV135" s="41"/>
    </row>
    <row r="136" spans="1:204" ht="16.5" customHeight="1" x14ac:dyDescent="0.2">
      <c r="A136" s="42" t="s">
        <v>245</v>
      </c>
      <c r="B136" s="132" t="s">
        <v>246</v>
      </c>
      <c r="C136" s="42" t="s">
        <v>247</v>
      </c>
      <c r="D136" s="66" t="s">
        <v>121</v>
      </c>
      <c r="E136" s="40" t="s">
        <v>196</v>
      </c>
      <c r="F136" s="40" t="s">
        <v>94</v>
      </c>
      <c r="G136" s="40">
        <f t="shared" ref="G136:G147" si="71">CA136+CG136+DN136+EO136</f>
        <v>8</v>
      </c>
      <c r="H136" s="40">
        <f t="shared" ref="H136:I147" si="72">CB136+CH136+DO136+EP136</f>
        <v>8</v>
      </c>
      <c r="I136" s="40">
        <f t="shared" si="72"/>
        <v>8</v>
      </c>
      <c r="J136" s="39" t="s">
        <v>95</v>
      </c>
      <c r="K136" s="39"/>
      <c r="L136" s="39"/>
      <c r="M136" s="40"/>
      <c r="N136" s="40"/>
      <c r="O136" s="40"/>
      <c r="P136" s="40"/>
      <c r="Q136" s="40"/>
      <c r="R136" s="40"/>
      <c r="S136" s="40"/>
      <c r="T136" s="40"/>
      <c r="U136" s="40"/>
      <c r="V136" s="41"/>
      <c r="W136" s="41"/>
      <c r="X136" s="41"/>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v>2</v>
      </c>
      <c r="CB136" s="40">
        <v>2</v>
      </c>
      <c r="CC136" s="40">
        <v>2</v>
      </c>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v>4</v>
      </c>
      <c r="DO136" s="41">
        <v>4</v>
      </c>
      <c r="DP136" s="41">
        <v>4</v>
      </c>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v>2</v>
      </c>
      <c r="EP136" s="41">
        <v>2</v>
      </c>
      <c r="EQ136" s="41">
        <v>2</v>
      </c>
      <c r="ER136" s="41"/>
      <c r="ES136" s="41"/>
      <c r="ET136" s="41"/>
      <c r="EU136" s="41"/>
      <c r="EV136" s="41"/>
      <c r="EW136" s="41"/>
      <c r="EX136" s="41"/>
      <c r="EY136" s="41"/>
      <c r="EZ136" s="41"/>
      <c r="FA136" s="41"/>
      <c r="FB136" s="41"/>
      <c r="FC136" s="41"/>
      <c r="FD136" s="41"/>
      <c r="FE136" s="41"/>
      <c r="FF136" s="41"/>
      <c r="FG136" s="41"/>
      <c r="FH136" s="41"/>
      <c r="FI136" s="41"/>
      <c r="FJ136" s="41"/>
      <c r="FK136" s="41"/>
      <c r="FL136" s="41"/>
      <c r="FM136" s="41"/>
      <c r="FN136" s="41"/>
      <c r="FO136" s="41"/>
      <c r="FP136" s="41"/>
      <c r="FQ136" s="41"/>
      <c r="FR136" s="41"/>
      <c r="FS136" s="41"/>
      <c r="FT136" s="41"/>
      <c r="FU136" s="41"/>
      <c r="FV136" s="41"/>
      <c r="FW136" s="41"/>
      <c r="FX136" s="41"/>
      <c r="FY136" s="41"/>
      <c r="FZ136" s="41"/>
      <c r="GA136" s="41"/>
      <c r="GB136" s="41"/>
      <c r="GC136" s="41"/>
      <c r="GD136" s="41"/>
      <c r="GE136" s="41"/>
      <c r="GF136" s="41"/>
      <c r="GG136" s="41"/>
      <c r="GH136" s="41"/>
      <c r="GI136" s="41"/>
      <c r="GJ136" s="41"/>
      <c r="GK136" s="41"/>
      <c r="GL136" s="41"/>
      <c r="GM136" s="41"/>
      <c r="GN136" s="41"/>
      <c r="GO136" s="41"/>
      <c r="GP136" s="41"/>
      <c r="GQ136" s="41"/>
      <c r="GR136" s="41"/>
      <c r="GS136" s="41"/>
      <c r="GT136" s="41"/>
      <c r="GU136" s="41"/>
      <c r="GV136" s="41"/>
    </row>
    <row r="137" spans="1:204" ht="16.5" customHeight="1" x14ac:dyDescent="0.2">
      <c r="A137" s="82"/>
      <c r="B137" s="130"/>
      <c r="C137" s="46"/>
      <c r="D137" s="66" t="s">
        <v>121</v>
      </c>
      <c r="E137" s="40" t="s">
        <v>197</v>
      </c>
      <c r="F137" s="40" t="s">
        <v>102</v>
      </c>
      <c r="G137" s="40">
        <f t="shared" si="71"/>
        <v>150</v>
      </c>
      <c r="H137" s="40">
        <f t="shared" si="72"/>
        <v>150</v>
      </c>
      <c r="I137" s="40">
        <f t="shared" si="72"/>
        <v>150</v>
      </c>
      <c r="J137" s="39" t="s">
        <v>95</v>
      </c>
      <c r="K137" s="39"/>
      <c r="L137" s="39"/>
      <c r="M137" s="40"/>
      <c r="N137" s="40"/>
      <c r="O137" s="40"/>
      <c r="P137" s="40"/>
      <c r="Q137" s="40"/>
      <c r="R137" s="40"/>
      <c r="S137" s="40"/>
      <c r="T137" s="40"/>
      <c r="U137" s="40"/>
      <c r="V137" s="41"/>
      <c r="W137" s="41"/>
      <c r="X137" s="41"/>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v>30</v>
      </c>
      <c r="CB137" s="40">
        <v>30</v>
      </c>
      <c r="CC137" s="40">
        <v>30</v>
      </c>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v>80</v>
      </c>
      <c r="DO137" s="41">
        <v>80</v>
      </c>
      <c r="DP137" s="41">
        <v>80</v>
      </c>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v>40</v>
      </c>
      <c r="EP137" s="41">
        <v>40</v>
      </c>
      <c r="EQ137" s="41">
        <v>40</v>
      </c>
      <c r="ER137" s="41"/>
      <c r="ES137" s="41"/>
      <c r="ET137" s="41"/>
      <c r="EU137" s="41"/>
      <c r="EV137" s="41"/>
      <c r="EW137" s="41"/>
      <c r="EX137" s="41"/>
      <c r="EY137" s="41"/>
      <c r="EZ137" s="41"/>
      <c r="FA137" s="41"/>
      <c r="FB137" s="41"/>
      <c r="FC137" s="41"/>
      <c r="FD137" s="41"/>
      <c r="FE137" s="41"/>
      <c r="FF137" s="41"/>
      <c r="FG137" s="41"/>
      <c r="FH137" s="41"/>
      <c r="FI137" s="41"/>
      <c r="FJ137" s="41"/>
      <c r="FK137" s="41"/>
      <c r="FL137" s="41"/>
      <c r="FM137" s="41"/>
      <c r="FN137" s="41"/>
      <c r="FO137" s="41"/>
      <c r="FP137" s="41"/>
      <c r="FQ137" s="41"/>
      <c r="FR137" s="41"/>
      <c r="FS137" s="41"/>
      <c r="FT137" s="41"/>
      <c r="FU137" s="41"/>
      <c r="FV137" s="41"/>
      <c r="FW137" s="41"/>
      <c r="FX137" s="41"/>
      <c r="FY137" s="41"/>
      <c r="FZ137" s="41"/>
      <c r="GA137" s="41"/>
      <c r="GB137" s="41"/>
      <c r="GC137" s="41"/>
      <c r="GD137" s="41"/>
      <c r="GE137" s="41"/>
      <c r="GF137" s="41"/>
      <c r="GG137" s="41"/>
      <c r="GH137" s="41"/>
      <c r="GI137" s="41"/>
      <c r="GJ137" s="41"/>
      <c r="GK137" s="41"/>
      <c r="GL137" s="41"/>
      <c r="GM137" s="41"/>
      <c r="GN137" s="41"/>
      <c r="GO137" s="41"/>
      <c r="GP137" s="41"/>
      <c r="GQ137" s="41"/>
      <c r="GR137" s="41"/>
      <c r="GS137" s="41"/>
      <c r="GT137" s="41"/>
      <c r="GU137" s="41"/>
      <c r="GV137" s="41"/>
    </row>
    <row r="138" spans="1:204" ht="16.5" customHeight="1" x14ac:dyDescent="0.2">
      <c r="A138" s="46"/>
      <c r="B138" s="130"/>
      <c r="C138" s="46"/>
      <c r="D138" s="66" t="s">
        <v>123</v>
      </c>
      <c r="E138" s="40" t="s">
        <v>196</v>
      </c>
      <c r="F138" s="40" t="s">
        <v>94</v>
      </c>
      <c r="G138" s="40">
        <f t="shared" si="71"/>
        <v>24</v>
      </c>
      <c r="H138" s="40">
        <f t="shared" si="72"/>
        <v>26</v>
      </c>
      <c r="I138" s="40">
        <f t="shared" si="72"/>
        <v>26</v>
      </c>
      <c r="J138" s="39" t="s">
        <v>95</v>
      </c>
      <c r="K138" s="39"/>
      <c r="L138" s="39"/>
      <c r="M138" s="40"/>
      <c r="N138" s="40"/>
      <c r="O138" s="40"/>
      <c r="P138" s="40"/>
      <c r="Q138" s="40"/>
      <c r="R138" s="40"/>
      <c r="S138" s="40"/>
      <c r="T138" s="40"/>
      <c r="U138" s="40"/>
      <c r="V138" s="41"/>
      <c r="W138" s="41"/>
      <c r="X138" s="41"/>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1"/>
      <c r="CE138" s="41"/>
      <c r="CF138" s="41"/>
      <c r="CG138" s="41">
        <v>5</v>
      </c>
      <c r="CH138" s="41">
        <v>7</v>
      </c>
      <c r="CI138" s="41">
        <v>7</v>
      </c>
      <c r="CJ138" s="41">
        <f>14+2</f>
        <v>16</v>
      </c>
      <c r="CK138" s="41">
        <f>14+3</f>
        <v>17</v>
      </c>
      <c r="CL138" s="41">
        <f>14+3</f>
        <v>17</v>
      </c>
      <c r="CM138" s="41"/>
      <c r="CN138" s="41"/>
      <c r="CO138" s="41"/>
      <c r="CP138" s="41"/>
      <c r="CQ138" s="41"/>
      <c r="CR138" s="41"/>
      <c r="CS138" s="41"/>
      <c r="CT138" s="41"/>
      <c r="CU138" s="41"/>
      <c r="CV138" s="41"/>
      <c r="CW138" s="41"/>
      <c r="CX138" s="41"/>
      <c r="CY138" s="41">
        <v>2</v>
      </c>
      <c r="CZ138" s="41">
        <v>2</v>
      </c>
      <c r="DA138" s="41">
        <v>2</v>
      </c>
      <c r="DB138" s="41"/>
      <c r="DC138" s="41"/>
      <c r="DD138" s="41"/>
      <c r="DE138" s="41"/>
      <c r="DF138" s="41"/>
      <c r="DG138" s="41"/>
      <c r="DH138" s="41"/>
      <c r="DI138" s="41"/>
      <c r="DJ138" s="41"/>
      <c r="DK138" s="41"/>
      <c r="DL138" s="41"/>
      <c r="DM138" s="41"/>
      <c r="DN138" s="41">
        <v>16</v>
      </c>
      <c r="DO138" s="41">
        <v>16</v>
      </c>
      <c r="DP138" s="41">
        <v>16</v>
      </c>
      <c r="DQ138" s="41">
        <v>5</v>
      </c>
      <c r="DR138" s="41">
        <v>5</v>
      </c>
      <c r="DS138" s="41">
        <v>5</v>
      </c>
      <c r="DT138" s="41"/>
      <c r="DU138" s="41"/>
      <c r="DV138" s="41"/>
      <c r="DW138" s="41"/>
      <c r="DX138" s="41"/>
      <c r="DY138" s="41"/>
      <c r="DZ138" s="41"/>
      <c r="EA138" s="41"/>
      <c r="EB138" s="41"/>
      <c r="EC138" s="41"/>
      <c r="ED138" s="41"/>
      <c r="EE138" s="41"/>
      <c r="EF138" s="41">
        <v>4</v>
      </c>
      <c r="EG138" s="41">
        <v>5</v>
      </c>
      <c r="EH138" s="41">
        <v>6</v>
      </c>
      <c r="EI138" s="41"/>
      <c r="EJ138" s="41"/>
      <c r="EK138" s="41"/>
      <c r="EL138" s="41"/>
      <c r="EM138" s="41"/>
      <c r="EN138" s="41"/>
      <c r="EO138" s="41">
        <v>3</v>
      </c>
      <c r="EP138" s="41">
        <v>3</v>
      </c>
      <c r="EQ138" s="41">
        <v>3</v>
      </c>
      <c r="ER138" s="41"/>
      <c r="ES138" s="41"/>
      <c r="ET138" s="41"/>
      <c r="EU138" s="41"/>
      <c r="EV138" s="41"/>
      <c r="EW138" s="41"/>
      <c r="EX138" s="41"/>
      <c r="EY138" s="41"/>
      <c r="EZ138" s="41"/>
      <c r="FA138" s="41"/>
      <c r="FB138" s="41"/>
      <c r="FC138" s="41"/>
      <c r="FD138" s="41"/>
      <c r="FE138" s="41"/>
      <c r="FF138" s="41"/>
      <c r="FG138" s="41"/>
      <c r="FH138" s="41"/>
      <c r="FI138" s="41"/>
      <c r="FJ138" s="41"/>
      <c r="FK138" s="41"/>
      <c r="FL138" s="41"/>
      <c r="FM138" s="41"/>
      <c r="FN138" s="41"/>
      <c r="FO138" s="41"/>
      <c r="FP138" s="41"/>
      <c r="FQ138" s="41"/>
      <c r="FR138" s="41"/>
      <c r="FS138" s="41"/>
      <c r="FT138" s="41"/>
      <c r="FU138" s="41"/>
      <c r="FV138" s="41"/>
      <c r="FW138" s="41"/>
      <c r="FX138" s="41"/>
      <c r="FY138" s="41"/>
      <c r="FZ138" s="41"/>
      <c r="GA138" s="41"/>
      <c r="GB138" s="41"/>
      <c r="GC138" s="41"/>
      <c r="GD138" s="41"/>
      <c r="GE138" s="41"/>
      <c r="GF138" s="41"/>
      <c r="GG138" s="41"/>
      <c r="GH138" s="41"/>
      <c r="GI138" s="41"/>
      <c r="GJ138" s="41"/>
      <c r="GK138" s="41"/>
      <c r="GL138" s="41"/>
      <c r="GM138" s="41"/>
      <c r="GN138" s="41"/>
      <c r="GO138" s="41"/>
      <c r="GP138" s="41"/>
      <c r="GQ138" s="41"/>
      <c r="GR138" s="41"/>
      <c r="GS138" s="41"/>
      <c r="GT138" s="41"/>
      <c r="GU138" s="41"/>
      <c r="GV138" s="41"/>
    </row>
    <row r="139" spans="1:204" ht="16.5" customHeight="1" x14ac:dyDescent="0.2">
      <c r="A139" s="82"/>
      <c r="B139" s="130"/>
      <c r="C139" s="46"/>
      <c r="D139" s="66" t="s">
        <v>123</v>
      </c>
      <c r="E139" s="40" t="s">
        <v>197</v>
      </c>
      <c r="F139" s="40" t="s">
        <v>102</v>
      </c>
      <c r="G139" s="40">
        <f t="shared" si="71"/>
        <v>490</v>
      </c>
      <c r="H139" s="40">
        <f t="shared" si="72"/>
        <v>500</v>
      </c>
      <c r="I139" s="40">
        <f t="shared" si="72"/>
        <v>500</v>
      </c>
      <c r="J139" s="39" t="s">
        <v>95</v>
      </c>
      <c r="K139" s="39"/>
      <c r="L139" s="39"/>
      <c r="M139" s="40"/>
      <c r="N139" s="40"/>
      <c r="O139" s="40"/>
      <c r="P139" s="40"/>
      <c r="Q139" s="40"/>
      <c r="R139" s="40"/>
      <c r="S139" s="40"/>
      <c r="T139" s="40"/>
      <c r="U139" s="40"/>
      <c r="V139" s="41"/>
      <c r="W139" s="41"/>
      <c r="X139" s="41"/>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1"/>
      <c r="CE139" s="41"/>
      <c r="CF139" s="41"/>
      <c r="CG139" s="41">
        <v>90</v>
      </c>
      <c r="CH139" s="41">
        <v>100</v>
      </c>
      <c r="CI139" s="41">
        <v>100</v>
      </c>
      <c r="CJ139" s="41">
        <f>40+45000</f>
        <v>45040</v>
      </c>
      <c r="CK139" s="41">
        <f>40+50000</f>
        <v>50040</v>
      </c>
      <c r="CL139" s="41">
        <f>40+55000</f>
        <v>55040</v>
      </c>
      <c r="CM139" s="41"/>
      <c r="CN139" s="41"/>
      <c r="CO139" s="41"/>
      <c r="CP139" s="41"/>
      <c r="CQ139" s="41"/>
      <c r="CR139" s="41"/>
      <c r="CS139" s="41"/>
      <c r="CT139" s="41"/>
      <c r="CU139" s="41"/>
      <c r="CV139" s="41"/>
      <c r="CW139" s="41"/>
      <c r="CX139" s="41"/>
      <c r="CY139" s="41">
        <v>1500</v>
      </c>
      <c r="CZ139" s="41">
        <v>1500</v>
      </c>
      <c r="DA139" s="41">
        <v>1500</v>
      </c>
      <c r="DB139" s="41"/>
      <c r="DC139" s="41"/>
      <c r="DD139" s="41"/>
      <c r="DE139" s="41"/>
      <c r="DF139" s="41"/>
      <c r="DG139" s="41"/>
      <c r="DH139" s="41"/>
      <c r="DI139" s="41"/>
      <c r="DJ139" s="41"/>
      <c r="DK139" s="41"/>
      <c r="DL139" s="41"/>
      <c r="DM139" s="41"/>
      <c r="DN139" s="41">
        <v>340</v>
      </c>
      <c r="DO139" s="41">
        <v>340</v>
      </c>
      <c r="DP139" s="41">
        <v>340</v>
      </c>
      <c r="DQ139" s="41">
        <v>1000</v>
      </c>
      <c r="DR139" s="41">
        <v>2000</v>
      </c>
      <c r="DS139" s="41">
        <v>2500</v>
      </c>
      <c r="DT139" s="41"/>
      <c r="DU139" s="41"/>
      <c r="DV139" s="41"/>
      <c r="DW139" s="41"/>
      <c r="DX139" s="41"/>
      <c r="DY139" s="41"/>
      <c r="DZ139" s="41"/>
      <c r="EA139" s="41"/>
      <c r="EB139" s="41"/>
      <c r="EC139" s="41"/>
      <c r="ED139" s="41"/>
      <c r="EE139" s="41"/>
      <c r="EF139" s="41">
        <v>150</v>
      </c>
      <c r="EG139" s="41">
        <v>200</v>
      </c>
      <c r="EH139" s="41">
        <v>250</v>
      </c>
      <c r="EI139" s="41"/>
      <c r="EJ139" s="41"/>
      <c r="EK139" s="41"/>
      <c r="EL139" s="41"/>
      <c r="EM139" s="41"/>
      <c r="EN139" s="41"/>
      <c r="EO139" s="41">
        <v>60</v>
      </c>
      <c r="EP139" s="41">
        <v>60</v>
      </c>
      <c r="EQ139" s="41">
        <v>60</v>
      </c>
      <c r="ER139" s="41"/>
      <c r="ES139" s="41"/>
      <c r="ET139" s="41"/>
      <c r="EU139" s="41"/>
      <c r="EV139" s="41"/>
      <c r="EW139" s="41"/>
      <c r="EX139" s="41"/>
      <c r="EY139" s="41"/>
      <c r="EZ139" s="41"/>
      <c r="FA139" s="41"/>
      <c r="FB139" s="41"/>
      <c r="FC139" s="41"/>
      <c r="FD139" s="41"/>
      <c r="FE139" s="41"/>
      <c r="FF139" s="41"/>
      <c r="FG139" s="41"/>
      <c r="FH139" s="41"/>
      <c r="FI139" s="41"/>
      <c r="FJ139" s="41"/>
      <c r="FK139" s="41"/>
      <c r="FL139" s="41"/>
      <c r="FM139" s="41"/>
      <c r="FN139" s="41"/>
      <c r="FO139" s="41"/>
      <c r="FP139" s="41"/>
      <c r="FQ139" s="41"/>
      <c r="FR139" s="41"/>
      <c r="FS139" s="41"/>
      <c r="FT139" s="41"/>
      <c r="FU139" s="41"/>
      <c r="FV139" s="41"/>
      <c r="FW139" s="41"/>
      <c r="FX139" s="41"/>
      <c r="FY139" s="41"/>
      <c r="FZ139" s="41"/>
      <c r="GA139" s="41"/>
      <c r="GB139" s="41"/>
      <c r="GC139" s="41"/>
      <c r="GD139" s="41"/>
      <c r="GE139" s="41"/>
      <c r="GF139" s="41"/>
      <c r="GG139" s="41"/>
      <c r="GH139" s="41"/>
      <c r="GI139" s="41"/>
      <c r="GJ139" s="41"/>
      <c r="GK139" s="41"/>
      <c r="GL139" s="41"/>
      <c r="GM139" s="41"/>
      <c r="GN139" s="41"/>
      <c r="GO139" s="41"/>
      <c r="GP139" s="41"/>
      <c r="GQ139" s="41"/>
      <c r="GR139" s="41"/>
      <c r="GS139" s="41"/>
      <c r="GT139" s="41"/>
      <c r="GU139" s="41"/>
      <c r="GV139" s="41"/>
    </row>
    <row r="140" spans="1:204" ht="16.5" customHeight="1" x14ac:dyDescent="0.2">
      <c r="A140" s="82"/>
      <c r="B140" s="130"/>
      <c r="C140" s="46"/>
      <c r="D140" s="66" t="s">
        <v>124</v>
      </c>
      <c r="E140" s="40" t="s">
        <v>196</v>
      </c>
      <c r="F140" s="40" t="s">
        <v>94</v>
      </c>
      <c r="G140" s="40">
        <f t="shared" si="71"/>
        <v>7</v>
      </c>
      <c r="H140" s="40">
        <f t="shared" si="72"/>
        <v>7</v>
      </c>
      <c r="I140" s="40">
        <f t="shared" si="72"/>
        <v>7</v>
      </c>
      <c r="J140" s="39" t="s">
        <v>95</v>
      </c>
      <c r="K140" s="39"/>
      <c r="L140" s="39"/>
      <c r="M140" s="40"/>
      <c r="N140" s="40"/>
      <c r="O140" s="40"/>
      <c r="P140" s="40"/>
      <c r="Q140" s="40"/>
      <c r="R140" s="40"/>
      <c r="S140" s="40"/>
      <c r="T140" s="40"/>
      <c r="U140" s="40"/>
      <c r="V140" s="41"/>
      <c r="W140" s="41"/>
      <c r="X140" s="41"/>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v>4</v>
      </c>
      <c r="CB140" s="40">
        <v>4</v>
      </c>
      <c r="CC140" s="40">
        <v>4</v>
      </c>
      <c r="CD140" s="41"/>
      <c r="CE140" s="41"/>
      <c r="CF140" s="41"/>
      <c r="CG140" s="41"/>
      <c r="CH140" s="41"/>
      <c r="CI140" s="41"/>
      <c r="CJ140" s="41">
        <v>1</v>
      </c>
      <c r="CK140" s="41">
        <v>1</v>
      </c>
      <c r="CL140" s="41">
        <v>1</v>
      </c>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v>2</v>
      </c>
      <c r="DO140" s="41">
        <v>2</v>
      </c>
      <c r="DP140" s="41">
        <v>2</v>
      </c>
      <c r="DQ140" s="41">
        <v>20</v>
      </c>
      <c r="DR140" s="41">
        <v>20</v>
      </c>
      <c r="DS140" s="41">
        <v>20</v>
      </c>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v>1</v>
      </c>
      <c r="EP140" s="41">
        <v>1</v>
      </c>
      <c r="EQ140" s="41">
        <v>1</v>
      </c>
      <c r="ER140" s="41"/>
      <c r="ES140" s="41"/>
      <c r="ET140" s="41"/>
      <c r="EU140" s="41"/>
      <c r="EV140" s="41"/>
      <c r="EW140" s="41"/>
      <c r="EX140" s="41"/>
      <c r="EY140" s="41"/>
      <c r="EZ140" s="41"/>
      <c r="FA140" s="41"/>
      <c r="FB140" s="41"/>
      <c r="FC140" s="41"/>
      <c r="FD140" s="41"/>
      <c r="FE140" s="41"/>
      <c r="FF140" s="41"/>
      <c r="FG140" s="41"/>
      <c r="FH140" s="41"/>
      <c r="FI140" s="41"/>
      <c r="FJ140" s="41"/>
      <c r="FK140" s="41"/>
      <c r="FL140" s="41"/>
      <c r="FM140" s="41"/>
      <c r="FN140" s="41"/>
      <c r="FO140" s="41"/>
      <c r="FP140" s="41"/>
      <c r="FQ140" s="41"/>
      <c r="FR140" s="41"/>
      <c r="FS140" s="41"/>
      <c r="FT140" s="41"/>
      <c r="FU140" s="41"/>
      <c r="FV140" s="41"/>
      <c r="FW140" s="41"/>
      <c r="FX140" s="41"/>
      <c r="FY140" s="41"/>
      <c r="FZ140" s="41"/>
      <c r="GA140" s="41"/>
      <c r="GB140" s="41"/>
      <c r="GC140" s="41"/>
      <c r="GD140" s="41"/>
      <c r="GE140" s="41"/>
      <c r="GF140" s="41"/>
      <c r="GG140" s="41"/>
      <c r="GH140" s="41"/>
      <c r="GI140" s="41"/>
      <c r="GJ140" s="41"/>
      <c r="GK140" s="41"/>
      <c r="GL140" s="41"/>
      <c r="GM140" s="41"/>
      <c r="GN140" s="41"/>
      <c r="GO140" s="41"/>
      <c r="GP140" s="41"/>
      <c r="GQ140" s="41"/>
      <c r="GR140" s="41"/>
      <c r="GS140" s="41"/>
      <c r="GT140" s="41"/>
      <c r="GU140" s="41"/>
      <c r="GV140" s="41"/>
    </row>
    <row r="141" spans="1:204" ht="16.5" customHeight="1" x14ac:dyDescent="0.2">
      <c r="A141" s="82"/>
      <c r="B141" s="130"/>
      <c r="C141" s="46"/>
      <c r="D141" s="66" t="s">
        <v>124</v>
      </c>
      <c r="E141" s="40" t="s">
        <v>197</v>
      </c>
      <c r="F141" s="40" t="s">
        <v>102</v>
      </c>
      <c r="G141" s="40">
        <f t="shared" si="71"/>
        <v>128</v>
      </c>
      <c r="H141" s="40">
        <f t="shared" si="72"/>
        <v>128</v>
      </c>
      <c r="I141" s="40">
        <f t="shared" si="72"/>
        <v>128</v>
      </c>
      <c r="J141" s="39" t="s">
        <v>95</v>
      </c>
      <c r="K141" s="39"/>
      <c r="L141" s="39"/>
      <c r="M141" s="40"/>
      <c r="N141" s="40"/>
      <c r="O141" s="40"/>
      <c r="P141" s="40"/>
      <c r="Q141" s="40"/>
      <c r="R141" s="40"/>
      <c r="S141" s="40"/>
      <c r="T141" s="40"/>
      <c r="U141" s="40"/>
      <c r="V141" s="41"/>
      <c r="W141" s="41"/>
      <c r="X141" s="41"/>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v>60</v>
      </c>
      <c r="CB141" s="40">
        <v>60</v>
      </c>
      <c r="CC141" s="40">
        <v>60</v>
      </c>
      <c r="CD141" s="41"/>
      <c r="CE141" s="41"/>
      <c r="CF141" s="41"/>
      <c r="CG141" s="41"/>
      <c r="CH141" s="41"/>
      <c r="CI141" s="41"/>
      <c r="CJ141" s="41">
        <v>25</v>
      </c>
      <c r="CK141" s="41">
        <v>25</v>
      </c>
      <c r="CL141" s="41">
        <v>25</v>
      </c>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v>50</v>
      </c>
      <c r="DO141" s="41">
        <v>50</v>
      </c>
      <c r="DP141" s="41">
        <v>50</v>
      </c>
      <c r="DQ141" s="41">
        <v>300</v>
      </c>
      <c r="DR141" s="41">
        <v>400</v>
      </c>
      <c r="DS141" s="41">
        <v>500</v>
      </c>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v>18</v>
      </c>
      <c r="EP141" s="41">
        <v>18</v>
      </c>
      <c r="EQ141" s="41">
        <v>18</v>
      </c>
      <c r="ER141" s="41"/>
      <c r="ES141" s="41"/>
      <c r="ET141" s="41"/>
      <c r="EU141" s="41"/>
      <c r="EV141" s="41"/>
      <c r="EW141" s="41"/>
      <c r="EX141" s="41"/>
      <c r="EY141" s="41"/>
      <c r="EZ141" s="41"/>
      <c r="FA141" s="41"/>
      <c r="FB141" s="41"/>
      <c r="FC141" s="41"/>
      <c r="FD141" s="41"/>
      <c r="FE141" s="41"/>
      <c r="FF141" s="41"/>
      <c r="FG141" s="41"/>
      <c r="FH141" s="41"/>
      <c r="FI141" s="41"/>
      <c r="FJ141" s="41"/>
      <c r="FK141" s="41"/>
      <c r="FL141" s="41"/>
      <c r="FM141" s="41"/>
      <c r="FN141" s="41"/>
      <c r="FO141" s="41"/>
      <c r="FP141" s="41"/>
      <c r="FQ141" s="41"/>
      <c r="FR141" s="41"/>
      <c r="FS141" s="41"/>
      <c r="FT141" s="41"/>
      <c r="FU141" s="41"/>
      <c r="FV141" s="41"/>
      <c r="FW141" s="41"/>
      <c r="FX141" s="41"/>
      <c r="FY141" s="41"/>
      <c r="FZ141" s="41"/>
      <c r="GA141" s="41"/>
      <c r="GB141" s="41"/>
      <c r="GC141" s="41"/>
      <c r="GD141" s="41"/>
      <c r="GE141" s="41"/>
      <c r="GF141" s="41"/>
      <c r="GG141" s="41"/>
      <c r="GH141" s="41"/>
      <c r="GI141" s="41"/>
      <c r="GJ141" s="41"/>
      <c r="GK141" s="41"/>
      <c r="GL141" s="41"/>
      <c r="GM141" s="41"/>
      <c r="GN141" s="41"/>
      <c r="GO141" s="41"/>
      <c r="GP141" s="41"/>
      <c r="GQ141" s="41"/>
      <c r="GR141" s="41"/>
      <c r="GS141" s="41"/>
      <c r="GT141" s="41"/>
      <c r="GU141" s="41"/>
      <c r="GV141" s="41"/>
    </row>
    <row r="142" spans="1:204" ht="16.5" customHeight="1" x14ac:dyDescent="0.2">
      <c r="A142" s="82"/>
      <c r="B142" s="130"/>
      <c r="C142" s="46"/>
      <c r="D142" s="66" t="s">
        <v>125</v>
      </c>
      <c r="E142" s="40" t="s">
        <v>196</v>
      </c>
      <c r="F142" s="40" t="s">
        <v>94</v>
      </c>
      <c r="G142" s="40">
        <f t="shared" si="71"/>
        <v>0</v>
      </c>
      <c r="H142" s="40">
        <f t="shared" si="72"/>
        <v>4</v>
      </c>
      <c r="I142" s="40">
        <f t="shared" si="72"/>
        <v>0</v>
      </c>
      <c r="J142" s="39" t="s">
        <v>95</v>
      </c>
      <c r="K142" s="39"/>
      <c r="L142" s="39"/>
      <c r="M142" s="40"/>
      <c r="N142" s="40"/>
      <c r="O142" s="40"/>
      <c r="P142" s="40"/>
      <c r="Q142" s="40"/>
      <c r="R142" s="40"/>
      <c r="S142" s="40"/>
      <c r="T142" s="40"/>
      <c r="U142" s="40"/>
      <c r="V142" s="41"/>
      <c r="W142" s="41"/>
      <c r="X142" s="41"/>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v>0</v>
      </c>
      <c r="CB142" s="40">
        <v>4</v>
      </c>
      <c r="CC142" s="41">
        <v>0</v>
      </c>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row>
    <row r="143" spans="1:204" ht="16.5" customHeight="1" x14ac:dyDescent="0.2">
      <c r="A143" s="82"/>
      <c r="B143" s="130"/>
      <c r="C143" s="46"/>
      <c r="D143" s="66" t="s">
        <v>125</v>
      </c>
      <c r="E143" s="40" t="s">
        <v>197</v>
      </c>
      <c r="F143" s="40" t="s">
        <v>102</v>
      </c>
      <c r="G143" s="40">
        <f t="shared" si="71"/>
        <v>0</v>
      </c>
      <c r="H143" s="40">
        <f t="shared" si="72"/>
        <v>70</v>
      </c>
      <c r="I143" s="40">
        <f t="shared" si="72"/>
        <v>0</v>
      </c>
      <c r="J143" s="39" t="s">
        <v>95</v>
      </c>
      <c r="K143" s="39"/>
      <c r="L143" s="39"/>
      <c r="M143" s="40"/>
      <c r="N143" s="40"/>
      <c r="O143" s="40"/>
      <c r="P143" s="40"/>
      <c r="Q143" s="40"/>
      <c r="R143" s="40"/>
      <c r="S143" s="40"/>
      <c r="T143" s="40"/>
      <c r="U143" s="40"/>
      <c r="V143" s="41"/>
      <c r="W143" s="41"/>
      <c r="X143" s="41"/>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v>0</v>
      </c>
      <c r="CB143" s="40">
        <v>70</v>
      </c>
      <c r="CC143" s="41">
        <v>0</v>
      </c>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c r="FC143" s="41"/>
      <c r="FD143" s="41"/>
      <c r="FE143" s="41"/>
      <c r="FF143" s="41"/>
      <c r="FG143" s="41"/>
      <c r="FH143" s="41"/>
      <c r="FI143" s="41"/>
      <c r="FJ143" s="41"/>
      <c r="FK143" s="41"/>
      <c r="FL143" s="41"/>
      <c r="FM143" s="41"/>
      <c r="FN143" s="41"/>
      <c r="FO143" s="41"/>
      <c r="FP143" s="41"/>
      <c r="FQ143" s="41"/>
      <c r="FR143" s="41"/>
      <c r="FS143" s="41"/>
      <c r="FT143" s="41"/>
      <c r="FU143" s="41"/>
      <c r="FV143" s="41"/>
      <c r="FW143" s="41"/>
      <c r="FX143" s="41"/>
      <c r="FY143" s="41"/>
      <c r="FZ143" s="41"/>
      <c r="GA143" s="41"/>
      <c r="GB143" s="41"/>
      <c r="GC143" s="41"/>
      <c r="GD143" s="41"/>
      <c r="GE143" s="41"/>
      <c r="GF143" s="41"/>
      <c r="GG143" s="41"/>
      <c r="GH143" s="41"/>
      <c r="GI143" s="41"/>
      <c r="GJ143" s="41"/>
      <c r="GK143" s="41"/>
      <c r="GL143" s="41"/>
      <c r="GM143" s="41"/>
      <c r="GN143" s="41"/>
      <c r="GO143" s="41"/>
      <c r="GP143" s="41"/>
      <c r="GQ143" s="41"/>
      <c r="GR143" s="41"/>
      <c r="GS143" s="41"/>
      <c r="GT143" s="41"/>
      <c r="GU143" s="41"/>
      <c r="GV143" s="41"/>
    </row>
    <row r="144" spans="1:204" ht="57.75" customHeight="1" x14ac:dyDescent="0.2">
      <c r="A144" s="82"/>
      <c r="B144" s="130"/>
      <c r="C144" s="46"/>
      <c r="D144" s="66" t="s">
        <v>99</v>
      </c>
      <c r="E144" s="40" t="s">
        <v>196</v>
      </c>
      <c r="F144" s="40" t="s">
        <v>94</v>
      </c>
      <c r="G144" s="40">
        <f t="shared" si="71"/>
        <v>14</v>
      </c>
      <c r="H144" s="40">
        <f t="shared" si="72"/>
        <v>14</v>
      </c>
      <c r="I144" s="40">
        <f t="shared" si="72"/>
        <v>14</v>
      </c>
      <c r="J144" s="39" t="s">
        <v>95</v>
      </c>
      <c r="K144" s="39"/>
      <c r="L144" s="39"/>
      <c r="M144" s="40"/>
      <c r="N144" s="40"/>
      <c r="O144" s="40"/>
      <c r="P144" s="40"/>
      <c r="Q144" s="40"/>
      <c r="R144" s="40"/>
      <c r="S144" s="40"/>
      <c r="T144" s="40"/>
      <c r="U144" s="40"/>
      <c r="V144" s="41"/>
      <c r="W144" s="41"/>
      <c r="X144" s="41"/>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v>3</v>
      </c>
      <c r="CB144" s="40">
        <v>3</v>
      </c>
      <c r="CC144" s="41">
        <v>3</v>
      </c>
      <c r="CD144" s="41"/>
      <c r="CE144" s="41"/>
      <c r="CF144" s="41"/>
      <c r="CG144" s="41">
        <v>4</v>
      </c>
      <c r="CH144" s="41">
        <v>4</v>
      </c>
      <c r="CI144" s="41">
        <v>4</v>
      </c>
      <c r="CJ144" s="67">
        <f>14+1</f>
        <v>15</v>
      </c>
      <c r="CK144" s="67">
        <f>14+1</f>
        <v>15</v>
      </c>
      <c r="CL144" s="67">
        <f>14+2</f>
        <v>16</v>
      </c>
      <c r="CM144" s="41">
        <f>6+8+1</f>
        <v>15</v>
      </c>
      <c r="CN144" s="41">
        <f>6+8+1</f>
        <v>15</v>
      </c>
      <c r="CO144" s="41">
        <f>6+8+1</f>
        <v>15</v>
      </c>
      <c r="CP144" s="41"/>
      <c r="CQ144" s="41"/>
      <c r="CR144" s="41"/>
      <c r="CS144" s="41"/>
      <c r="CT144" s="41"/>
      <c r="CU144" s="41"/>
      <c r="CV144" s="41"/>
      <c r="CW144" s="41"/>
      <c r="CX144" s="41"/>
      <c r="CY144" s="41">
        <v>2</v>
      </c>
      <c r="CZ144" s="41">
        <v>2</v>
      </c>
      <c r="DA144" s="41">
        <v>2</v>
      </c>
      <c r="DB144" s="41"/>
      <c r="DC144" s="41"/>
      <c r="DD144" s="41"/>
      <c r="DE144" s="41"/>
      <c r="DF144" s="41"/>
      <c r="DG144" s="41"/>
      <c r="DH144" s="41"/>
      <c r="DI144" s="41"/>
      <c r="DJ144" s="41"/>
      <c r="DK144" s="41"/>
      <c r="DL144" s="41"/>
      <c r="DM144" s="41"/>
      <c r="DN144" s="41">
        <v>6</v>
      </c>
      <c r="DO144" s="41">
        <v>6</v>
      </c>
      <c r="DP144" s="41">
        <v>6</v>
      </c>
      <c r="DQ144" s="41"/>
      <c r="DR144" s="41"/>
      <c r="DS144" s="41"/>
      <c r="DT144" s="41"/>
      <c r="DU144" s="41"/>
      <c r="DV144" s="41"/>
      <c r="DW144" s="41"/>
      <c r="DX144" s="41"/>
      <c r="DY144" s="41"/>
      <c r="DZ144" s="41"/>
      <c r="EA144" s="41"/>
      <c r="EB144" s="41"/>
      <c r="EC144" s="41"/>
      <c r="ED144" s="41"/>
      <c r="EE144" s="41"/>
      <c r="EF144" s="41">
        <v>8</v>
      </c>
      <c r="EG144" s="41">
        <v>8</v>
      </c>
      <c r="EH144" s="41">
        <v>8</v>
      </c>
      <c r="EI144" s="41">
        <v>7</v>
      </c>
      <c r="EJ144" s="41">
        <v>7</v>
      </c>
      <c r="EK144" s="41">
        <v>7</v>
      </c>
      <c r="EL144" s="41"/>
      <c r="EM144" s="41"/>
      <c r="EN144" s="41"/>
      <c r="EO144" s="41">
        <v>1</v>
      </c>
      <c r="EP144" s="41">
        <v>1</v>
      </c>
      <c r="EQ144" s="41">
        <v>1</v>
      </c>
      <c r="ER144" s="41"/>
      <c r="ES144" s="41"/>
      <c r="ET144" s="41"/>
      <c r="EU144" s="41"/>
      <c r="EV144" s="41"/>
      <c r="EW144" s="41"/>
      <c r="EX144" s="41"/>
      <c r="EY144" s="41"/>
      <c r="EZ144" s="41"/>
      <c r="FA144" s="41"/>
      <c r="FB144" s="41"/>
      <c r="FC144" s="41"/>
      <c r="FD144" s="41"/>
      <c r="FE144" s="41"/>
      <c r="FF144" s="41"/>
      <c r="FG144" s="41"/>
      <c r="FH144" s="41"/>
      <c r="FI144" s="41"/>
      <c r="FJ144" s="41"/>
      <c r="FK144" s="41"/>
      <c r="FL144" s="41"/>
      <c r="FM144" s="41"/>
      <c r="FN144" s="41"/>
      <c r="FO144" s="41"/>
      <c r="FP144" s="41"/>
      <c r="FQ144" s="41"/>
      <c r="FR144" s="41"/>
      <c r="FS144" s="41"/>
      <c r="FT144" s="41"/>
      <c r="FU144" s="41"/>
      <c r="FV144" s="41"/>
      <c r="FW144" s="41"/>
      <c r="FX144" s="41"/>
      <c r="FY144" s="41"/>
      <c r="FZ144" s="41"/>
      <c r="GA144" s="41"/>
      <c r="GB144" s="41"/>
      <c r="GC144" s="41"/>
      <c r="GD144" s="41"/>
      <c r="GE144" s="41"/>
      <c r="GF144" s="41"/>
      <c r="GG144" s="41"/>
      <c r="GH144" s="41"/>
      <c r="GI144" s="41"/>
      <c r="GJ144" s="41"/>
      <c r="GK144" s="41"/>
      <c r="GL144" s="41"/>
      <c r="GM144" s="41"/>
      <c r="GN144" s="41"/>
      <c r="GO144" s="41"/>
      <c r="GP144" s="41"/>
      <c r="GQ144" s="41"/>
      <c r="GR144" s="41"/>
      <c r="GS144" s="41"/>
      <c r="GT144" s="41"/>
      <c r="GU144" s="41"/>
      <c r="GV144" s="41"/>
    </row>
    <row r="145" spans="1:204" ht="57.75" customHeight="1" x14ac:dyDescent="0.2">
      <c r="A145" s="82"/>
      <c r="B145" s="130"/>
      <c r="C145" s="46"/>
      <c r="D145" s="66" t="s">
        <v>99</v>
      </c>
      <c r="E145" s="40" t="s">
        <v>197</v>
      </c>
      <c r="F145" s="40" t="s">
        <v>102</v>
      </c>
      <c r="G145" s="40">
        <f t="shared" si="71"/>
        <v>460</v>
      </c>
      <c r="H145" s="40">
        <f t="shared" si="72"/>
        <v>502</v>
      </c>
      <c r="I145" s="40">
        <f t="shared" si="72"/>
        <v>525</v>
      </c>
      <c r="J145" s="39" t="s">
        <v>95</v>
      </c>
      <c r="K145" s="39"/>
      <c r="L145" s="39"/>
      <c r="M145" s="40"/>
      <c r="N145" s="40"/>
      <c r="O145" s="40"/>
      <c r="P145" s="40"/>
      <c r="Q145" s="40"/>
      <c r="R145" s="40"/>
      <c r="S145" s="40"/>
      <c r="T145" s="40"/>
      <c r="U145" s="40"/>
      <c r="V145" s="41"/>
      <c r="W145" s="41"/>
      <c r="X145" s="41"/>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v>150</v>
      </c>
      <c r="CB145" s="40">
        <v>170</v>
      </c>
      <c r="CC145" s="41">
        <v>190</v>
      </c>
      <c r="CD145" s="41"/>
      <c r="CE145" s="41"/>
      <c r="CF145" s="41"/>
      <c r="CG145" s="41">
        <v>50</v>
      </c>
      <c r="CH145" s="41">
        <v>70</v>
      </c>
      <c r="CI145" s="41">
        <v>70</v>
      </c>
      <c r="CJ145" s="41">
        <f>2030+350</f>
        <v>2380</v>
      </c>
      <c r="CK145" s="41">
        <f>2030+400</f>
        <v>2430</v>
      </c>
      <c r="CL145" s="41">
        <f>2030+450</f>
        <v>2480</v>
      </c>
      <c r="CM145" s="41">
        <f>45+70+20</f>
        <v>135</v>
      </c>
      <c r="CN145" s="41">
        <f>48+75+22</f>
        <v>145</v>
      </c>
      <c r="CO145" s="41">
        <f>50+80+25</f>
        <v>155</v>
      </c>
      <c r="CP145" s="41"/>
      <c r="CQ145" s="41"/>
      <c r="CR145" s="41"/>
      <c r="CS145" s="41"/>
      <c r="CT145" s="41"/>
      <c r="CU145" s="41"/>
      <c r="CV145" s="41"/>
      <c r="CW145" s="41"/>
      <c r="CX145" s="41"/>
      <c r="CY145" s="41">
        <v>100</v>
      </c>
      <c r="CZ145" s="41">
        <v>100</v>
      </c>
      <c r="DA145" s="41">
        <v>100</v>
      </c>
      <c r="DB145" s="41"/>
      <c r="DC145" s="41"/>
      <c r="DD145" s="41"/>
      <c r="DE145" s="41"/>
      <c r="DF145" s="41"/>
      <c r="DG145" s="41"/>
      <c r="DH145" s="41"/>
      <c r="DI145" s="41"/>
      <c r="DJ145" s="41"/>
      <c r="DK145" s="41"/>
      <c r="DL145" s="41"/>
      <c r="DM145" s="41"/>
      <c r="DN145" s="41">
        <v>250</v>
      </c>
      <c r="DO145" s="41">
        <v>250</v>
      </c>
      <c r="DP145" s="41">
        <v>250</v>
      </c>
      <c r="DQ145" s="41"/>
      <c r="DR145" s="41"/>
      <c r="DS145" s="41"/>
      <c r="DT145" s="41"/>
      <c r="DU145" s="41"/>
      <c r="DV145" s="41"/>
      <c r="DW145" s="41"/>
      <c r="DX145" s="41"/>
      <c r="DY145" s="41"/>
      <c r="DZ145" s="41"/>
      <c r="EA145" s="41"/>
      <c r="EB145" s="41"/>
      <c r="EC145" s="41"/>
      <c r="ED145" s="41"/>
      <c r="EE145" s="41"/>
      <c r="EF145" s="41">
        <v>160</v>
      </c>
      <c r="EG145" s="41">
        <v>180</v>
      </c>
      <c r="EH145" s="41">
        <v>200</v>
      </c>
      <c r="EI145" s="41">
        <v>190</v>
      </c>
      <c r="EJ145" s="41">
        <v>190</v>
      </c>
      <c r="EK145" s="41">
        <v>190</v>
      </c>
      <c r="EL145" s="41"/>
      <c r="EM145" s="41"/>
      <c r="EN145" s="41"/>
      <c r="EO145" s="41">
        <v>10</v>
      </c>
      <c r="EP145" s="41">
        <v>12</v>
      </c>
      <c r="EQ145" s="41">
        <v>15</v>
      </c>
      <c r="ER145" s="41"/>
      <c r="ES145" s="41"/>
      <c r="ET145" s="41"/>
      <c r="EU145" s="41"/>
      <c r="EV145" s="41"/>
      <c r="EW145" s="41"/>
      <c r="EX145" s="41"/>
      <c r="EY145" s="41"/>
      <c r="EZ145" s="41"/>
      <c r="FA145" s="41"/>
      <c r="FB145" s="41"/>
      <c r="FC145" s="41"/>
      <c r="FD145" s="41"/>
      <c r="FE145" s="41"/>
      <c r="FF145" s="41"/>
      <c r="FG145" s="41"/>
      <c r="FH145" s="41"/>
      <c r="FI145" s="41"/>
      <c r="FJ145" s="41"/>
      <c r="FK145" s="41"/>
      <c r="FL145" s="41"/>
      <c r="FM145" s="41"/>
      <c r="FN145" s="41"/>
      <c r="FO145" s="41"/>
      <c r="FP145" s="41"/>
      <c r="FQ145" s="41"/>
      <c r="FR145" s="41"/>
      <c r="FS145" s="41"/>
      <c r="FT145" s="41"/>
      <c r="FU145" s="41"/>
      <c r="FV145" s="41"/>
      <c r="FW145" s="41"/>
      <c r="FX145" s="41"/>
      <c r="FY145" s="41"/>
      <c r="FZ145" s="41"/>
      <c r="GA145" s="41"/>
      <c r="GB145" s="41"/>
      <c r="GC145" s="41"/>
      <c r="GD145" s="41"/>
      <c r="GE145" s="41"/>
      <c r="GF145" s="41"/>
      <c r="GG145" s="41"/>
      <c r="GH145" s="41"/>
      <c r="GI145" s="41"/>
      <c r="GJ145" s="41"/>
      <c r="GK145" s="41"/>
      <c r="GL145" s="41"/>
      <c r="GM145" s="41"/>
      <c r="GN145" s="41"/>
      <c r="GO145" s="41"/>
      <c r="GP145" s="41"/>
      <c r="GQ145" s="41"/>
      <c r="GR145" s="41"/>
      <c r="GS145" s="41"/>
      <c r="GT145" s="41"/>
      <c r="GU145" s="41"/>
      <c r="GV145" s="41"/>
    </row>
    <row r="146" spans="1:204" ht="66.75" customHeight="1" x14ac:dyDescent="0.2">
      <c r="A146" s="82"/>
      <c r="B146" s="130"/>
      <c r="C146" s="46"/>
      <c r="D146" s="66" t="s">
        <v>126</v>
      </c>
      <c r="E146" s="40" t="s">
        <v>196</v>
      </c>
      <c r="F146" s="40" t="s">
        <v>94</v>
      </c>
      <c r="G146" s="40">
        <f t="shared" si="71"/>
        <v>5</v>
      </c>
      <c r="H146" s="40">
        <f t="shared" si="72"/>
        <v>5</v>
      </c>
      <c r="I146" s="40">
        <f t="shared" si="72"/>
        <v>5</v>
      </c>
      <c r="J146" s="39" t="s">
        <v>95</v>
      </c>
      <c r="K146" s="39"/>
      <c r="L146" s="39"/>
      <c r="M146" s="40"/>
      <c r="N146" s="40"/>
      <c r="O146" s="40"/>
      <c r="P146" s="40"/>
      <c r="Q146" s="40"/>
      <c r="R146" s="40"/>
      <c r="S146" s="40"/>
      <c r="T146" s="40"/>
      <c r="U146" s="40"/>
      <c r="V146" s="41"/>
      <c r="W146" s="41"/>
      <c r="X146" s="41"/>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v>2</v>
      </c>
      <c r="CB146" s="40">
        <v>2</v>
      </c>
      <c r="CC146" s="40">
        <v>2</v>
      </c>
      <c r="CD146" s="41"/>
      <c r="CE146" s="41"/>
      <c r="CF146" s="41"/>
      <c r="CG146" s="41"/>
      <c r="CH146" s="41"/>
      <c r="CI146" s="41"/>
      <c r="CJ146" s="41">
        <f>20+8</f>
        <v>28</v>
      </c>
      <c r="CK146" s="41">
        <f>20+8</f>
        <v>28</v>
      </c>
      <c r="CL146" s="41">
        <f>20+8</f>
        <v>28</v>
      </c>
      <c r="CM146" s="41">
        <v>1</v>
      </c>
      <c r="CN146" s="41">
        <v>1</v>
      </c>
      <c r="CO146" s="41">
        <v>1</v>
      </c>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v>2</v>
      </c>
      <c r="DO146" s="41">
        <v>2</v>
      </c>
      <c r="DP146" s="41">
        <v>2</v>
      </c>
      <c r="DQ146" s="41"/>
      <c r="DR146" s="41"/>
      <c r="DS146" s="41"/>
      <c r="DT146" s="41"/>
      <c r="DU146" s="41"/>
      <c r="DV146" s="41"/>
      <c r="DW146" s="41"/>
      <c r="DX146" s="41"/>
      <c r="DY146" s="41"/>
      <c r="DZ146" s="41"/>
      <c r="EA146" s="41"/>
      <c r="EB146" s="41"/>
      <c r="EC146" s="41"/>
      <c r="ED146" s="41"/>
      <c r="EE146" s="41"/>
      <c r="EF146" s="41"/>
      <c r="EG146" s="41"/>
      <c r="EH146" s="41"/>
      <c r="EI146" s="41">
        <v>2</v>
      </c>
      <c r="EJ146" s="41">
        <v>2</v>
      </c>
      <c r="EK146" s="41">
        <v>2</v>
      </c>
      <c r="EL146" s="41"/>
      <c r="EM146" s="41"/>
      <c r="EN146" s="41"/>
      <c r="EO146" s="41">
        <v>1</v>
      </c>
      <c r="EP146" s="41">
        <v>1</v>
      </c>
      <c r="EQ146" s="41">
        <v>1</v>
      </c>
      <c r="ER146" s="41"/>
      <c r="ES146" s="41"/>
      <c r="ET146" s="41"/>
      <c r="EU146" s="41"/>
      <c r="EV146" s="41"/>
      <c r="EW146" s="41"/>
      <c r="EX146" s="41"/>
      <c r="EY146" s="41"/>
      <c r="EZ146" s="41"/>
      <c r="FA146" s="41"/>
      <c r="FB146" s="41"/>
      <c r="FC146" s="41"/>
      <c r="FD146" s="41"/>
      <c r="FE146" s="41"/>
      <c r="FF146" s="41"/>
      <c r="FG146" s="41"/>
      <c r="FH146" s="41"/>
      <c r="FI146" s="41"/>
      <c r="FJ146" s="41"/>
      <c r="FK146" s="41"/>
      <c r="FL146" s="41"/>
      <c r="FM146" s="41"/>
      <c r="FN146" s="41"/>
      <c r="FO146" s="41"/>
      <c r="FP146" s="41"/>
      <c r="FQ146" s="41"/>
      <c r="FR146" s="41"/>
      <c r="FS146" s="41"/>
      <c r="FT146" s="41"/>
      <c r="FU146" s="41"/>
      <c r="FV146" s="41"/>
      <c r="FW146" s="41"/>
      <c r="FX146" s="41"/>
      <c r="FY146" s="41"/>
      <c r="FZ146" s="41"/>
      <c r="GA146" s="41"/>
      <c r="GB146" s="41"/>
      <c r="GC146" s="41"/>
      <c r="GD146" s="41"/>
      <c r="GE146" s="41"/>
      <c r="GF146" s="41"/>
      <c r="GG146" s="41"/>
      <c r="GH146" s="41"/>
      <c r="GI146" s="41"/>
      <c r="GJ146" s="41"/>
      <c r="GK146" s="41"/>
      <c r="GL146" s="41"/>
      <c r="GM146" s="41"/>
      <c r="GN146" s="41"/>
      <c r="GO146" s="41"/>
      <c r="GP146" s="41"/>
      <c r="GQ146" s="41"/>
      <c r="GR146" s="41"/>
      <c r="GS146" s="41"/>
      <c r="GT146" s="41"/>
      <c r="GU146" s="41"/>
      <c r="GV146" s="41"/>
    </row>
    <row r="147" spans="1:204" ht="66.75" customHeight="1" x14ac:dyDescent="0.2">
      <c r="A147" s="82"/>
      <c r="B147" s="130"/>
      <c r="C147" s="46"/>
      <c r="D147" s="66" t="s">
        <v>126</v>
      </c>
      <c r="E147" s="40" t="s">
        <v>197</v>
      </c>
      <c r="F147" s="40" t="s">
        <v>102</v>
      </c>
      <c r="G147" s="40">
        <f t="shared" si="71"/>
        <v>100</v>
      </c>
      <c r="H147" s="40">
        <f t="shared" si="72"/>
        <v>100</v>
      </c>
      <c r="I147" s="40">
        <f t="shared" si="72"/>
        <v>100</v>
      </c>
      <c r="J147" s="39" t="s">
        <v>95</v>
      </c>
      <c r="K147" s="39"/>
      <c r="L147" s="39"/>
      <c r="M147" s="40"/>
      <c r="N147" s="40"/>
      <c r="O147" s="40"/>
      <c r="P147" s="40"/>
      <c r="Q147" s="40"/>
      <c r="R147" s="40"/>
      <c r="S147" s="40"/>
      <c r="T147" s="40"/>
      <c r="U147" s="40"/>
      <c r="V147" s="41"/>
      <c r="W147" s="41"/>
      <c r="X147" s="41"/>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v>50</v>
      </c>
      <c r="CB147" s="40">
        <v>50</v>
      </c>
      <c r="CC147" s="40">
        <v>50</v>
      </c>
      <c r="CD147" s="41"/>
      <c r="CE147" s="41"/>
      <c r="CF147" s="41"/>
      <c r="CG147" s="41"/>
      <c r="CH147" s="41"/>
      <c r="CI147" s="41"/>
      <c r="CJ147" s="41">
        <f>500+400</f>
        <v>900</v>
      </c>
      <c r="CK147" s="41">
        <f>500+400</f>
        <v>900</v>
      </c>
      <c r="CL147" s="41">
        <f>500+400</f>
        <v>900</v>
      </c>
      <c r="CM147" s="41">
        <v>25</v>
      </c>
      <c r="CN147" s="41">
        <v>28</v>
      </c>
      <c r="CO147" s="41">
        <v>30</v>
      </c>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v>40</v>
      </c>
      <c r="DO147" s="41">
        <v>40</v>
      </c>
      <c r="DP147" s="41">
        <v>40</v>
      </c>
      <c r="DQ147" s="41"/>
      <c r="DR147" s="41"/>
      <c r="DS147" s="41"/>
      <c r="DT147" s="41"/>
      <c r="DU147" s="41"/>
      <c r="DV147" s="41"/>
      <c r="DW147" s="41"/>
      <c r="DX147" s="41"/>
      <c r="DY147" s="41"/>
      <c r="DZ147" s="41"/>
      <c r="EA147" s="41"/>
      <c r="EB147" s="41"/>
      <c r="EC147" s="41"/>
      <c r="ED147" s="41"/>
      <c r="EE147" s="41"/>
      <c r="EF147" s="41"/>
      <c r="EG147" s="41"/>
      <c r="EH147" s="41"/>
      <c r="EI147" s="41">
        <v>30</v>
      </c>
      <c r="EJ147" s="41">
        <v>30</v>
      </c>
      <c r="EK147" s="41">
        <v>30</v>
      </c>
      <c r="EL147" s="41"/>
      <c r="EM147" s="41"/>
      <c r="EN147" s="41"/>
      <c r="EO147" s="41">
        <v>10</v>
      </c>
      <c r="EP147" s="41">
        <v>10</v>
      </c>
      <c r="EQ147" s="41">
        <v>10</v>
      </c>
      <c r="ER147" s="41"/>
      <c r="ES147" s="41"/>
      <c r="ET147" s="41"/>
      <c r="EU147" s="41"/>
      <c r="EV147" s="41"/>
      <c r="EW147" s="41"/>
      <c r="EX147" s="41"/>
      <c r="EY147" s="41"/>
      <c r="EZ147" s="41"/>
      <c r="FA147" s="41"/>
      <c r="FB147" s="41"/>
      <c r="FC147" s="41"/>
      <c r="FD147" s="41"/>
      <c r="FE147" s="41"/>
      <c r="FF147" s="41"/>
      <c r="FG147" s="41"/>
      <c r="FH147" s="41"/>
      <c r="FI147" s="41"/>
      <c r="FJ147" s="41"/>
      <c r="FK147" s="41"/>
      <c r="FL147" s="41"/>
      <c r="FM147" s="41"/>
      <c r="FN147" s="41"/>
      <c r="FO147" s="41"/>
      <c r="FP147" s="41"/>
      <c r="FQ147" s="41"/>
      <c r="FR147" s="41"/>
      <c r="FS147" s="41"/>
      <c r="FT147" s="41"/>
      <c r="FU147" s="41"/>
      <c r="FV147" s="41"/>
      <c r="FW147" s="41"/>
      <c r="FX147" s="41"/>
      <c r="FY147" s="41"/>
      <c r="FZ147" s="41"/>
      <c r="GA147" s="41"/>
      <c r="GB147" s="41"/>
      <c r="GC147" s="41"/>
      <c r="GD147" s="41"/>
      <c r="GE147" s="41"/>
      <c r="GF147" s="41"/>
      <c r="GG147" s="41"/>
      <c r="GH147" s="41"/>
      <c r="GI147" s="41"/>
      <c r="GJ147" s="41"/>
      <c r="GK147" s="41"/>
      <c r="GL147" s="41"/>
      <c r="GM147" s="41"/>
      <c r="GN147" s="41"/>
      <c r="GO147" s="41"/>
      <c r="GP147" s="41"/>
      <c r="GQ147" s="41"/>
      <c r="GR147" s="41"/>
      <c r="GS147" s="41"/>
      <c r="GT147" s="41"/>
      <c r="GU147" s="41"/>
      <c r="GV147" s="41"/>
    </row>
    <row r="148" spans="1:204" ht="53.25" customHeight="1" x14ac:dyDescent="0.2">
      <c r="A148" s="82"/>
      <c r="B148" s="130"/>
      <c r="C148" s="46"/>
      <c r="D148" s="66" t="s">
        <v>127</v>
      </c>
      <c r="E148" s="40" t="s">
        <v>196</v>
      </c>
      <c r="F148" s="40" t="s">
        <v>94</v>
      </c>
      <c r="G148" s="40">
        <f t="shared" ref="G148:I157" si="73">CA148+CG148+DN148</f>
        <v>0</v>
      </c>
      <c r="H148" s="40">
        <f t="shared" si="73"/>
        <v>0</v>
      </c>
      <c r="I148" s="40">
        <f t="shared" si="73"/>
        <v>1</v>
      </c>
      <c r="J148" s="39" t="s">
        <v>95</v>
      </c>
      <c r="K148" s="39"/>
      <c r="L148" s="39"/>
      <c r="M148" s="40"/>
      <c r="N148" s="40"/>
      <c r="O148" s="40"/>
      <c r="P148" s="40"/>
      <c r="Q148" s="40"/>
      <c r="R148" s="40"/>
      <c r="S148" s="40"/>
      <c r="T148" s="40"/>
      <c r="U148" s="40"/>
      <c r="V148" s="41"/>
      <c r="W148" s="41"/>
      <c r="X148" s="41"/>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v>0</v>
      </c>
      <c r="CB148" s="40">
        <v>0</v>
      </c>
      <c r="CC148" s="41">
        <v>1</v>
      </c>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c r="FF148" s="41"/>
      <c r="FG148" s="41"/>
      <c r="FH148" s="41"/>
      <c r="FI148" s="41"/>
      <c r="FJ148" s="41"/>
      <c r="FK148" s="41"/>
      <c r="FL148" s="41"/>
      <c r="FM148" s="41"/>
      <c r="FN148" s="41"/>
      <c r="FO148" s="41"/>
      <c r="FP148" s="41"/>
      <c r="FQ148" s="41"/>
      <c r="FR148" s="41"/>
      <c r="FS148" s="41"/>
      <c r="FT148" s="41"/>
      <c r="FU148" s="41"/>
      <c r="FV148" s="41"/>
      <c r="FW148" s="41"/>
      <c r="FX148" s="41"/>
      <c r="FY148" s="41"/>
      <c r="FZ148" s="41"/>
      <c r="GA148" s="41"/>
      <c r="GB148" s="41"/>
      <c r="GC148" s="41"/>
      <c r="GD148" s="41"/>
      <c r="GE148" s="41"/>
      <c r="GF148" s="41"/>
      <c r="GG148" s="41"/>
      <c r="GH148" s="41"/>
      <c r="GI148" s="41"/>
      <c r="GJ148" s="41"/>
      <c r="GK148" s="41"/>
      <c r="GL148" s="41"/>
      <c r="GM148" s="41"/>
      <c r="GN148" s="41"/>
      <c r="GO148" s="41"/>
      <c r="GP148" s="41"/>
      <c r="GQ148" s="41"/>
      <c r="GR148" s="41"/>
      <c r="GS148" s="41"/>
      <c r="GT148" s="41"/>
      <c r="GU148" s="41"/>
      <c r="GV148" s="41"/>
    </row>
    <row r="149" spans="1:204" ht="53.25" customHeight="1" x14ac:dyDescent="0.2">
      <c r="A149" s="82"/>
      <c r="B149" s="130"/>
      <c r="C149" s="46"/>
      <c r="D149" s="66" t="s">
        <v>127</v>
      </c>
      <c r="E149" s="40" t="s">
        <v>197</v>
      </c>
      <c r="F149" s="40" t="s">
        <v>102</v>
      </c>
      <c r="G149" s="40">
        <f t="shared" si="73"/>
        <v>0</v>
      </c>
      <c r="H149" s="40">
        <f t="shared" si="73"/>
        <v>0</v>
      </c>
      <c r="I149" s="40">
        <f t="shared" si="73"/>
        <v>20</v>
      </c>
      <c r="J149" s="39" t="s">
        <v>95</v>
      </c>
      <c r="K149" s="39"/>
      <c r="L149" s="39"/>
      <c r="M149" s="40"/>
      <c r="N149" s="40"/>
      <c r="O149" s="40"/>
      <c r="P149" s="40"/>
      <c r="Q149" s="40"/>
      <c r="R149" s="40"/>
      <c r="S149" s="40"/>
      <c r="T149" s="40"/>
      <c r="U149" s="40"/>
      <c r="V149" s="41"/>
      <c r="W149" s="41"/>
      <c r="X149" s="41"/>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v>0</v>
      </c>
      <c r="CB149" s="40">
        <v>0</v>
      </c>
      <c r="CC149" s="41">
        <v>20</v>
      </c>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c r="FF149" s="41"/>
      <c r="FG149" s="41"/>
      <c r="FH149" s="41"/>
      <c r="FI149" s="41"/>
      <c r="FJ149" s="41"/>
      <c r="FK149" s="41"/>
      <c r="FL149" s="41"/>
      <c r="FM149" s="41"/>
      <c r="FN149" s="41"/>
      <c r="FO149" s="41"/>
      <c r="FP149" s="41"/>
      <c r="FQ149" s="41"/>
      <c r="FR149" s="41"/>
      <c r="FS149" s="41"/>
      <c r="FT149" s="41"/>
      <c r="FU149" s="41"/>
      <c r="FV149" s="41"/>
      <c r="FW149" s="41"/>
      <c r="FX149" s="41"/>
      <c r="FY149" s="41"/>
      <c r="FZ149" s="41"/>
      <c r="GA149" s="41"/>
      <c r="GB149" s="41"/>
      <c r="GC149" s="41"/>
      <c r="GD149" s="41"/>
      <c r="GE149" s="41"/>
      <c r="GF149" s="41"/>
      <c r="GG149" s="41"/>
      <c r="GH149" s="41"/>
      <c r="GI149" s="41"/>
      <c r="GJ149" s="41"/>
      <c r="GK149" s="41"/>
      <c r="GL149" s="41"/>
      <c r="GM149" s="41"/>
      <c r="GN149" s="41"/>
      <c r="GO149" s="41"/>
      <c r="GP149" s="41"/>
      <c r="GQ149" s="41"/>
      <c r="GR149" s="41"/>
      <c r="GS149" s="41"/>
      <c r="GT149" s="41"/>
      <c r="GU149" s="41"/>
      <c r="GV149" s="41"/>
    </row>
    <row r="150" spans="1:204" ht="63" customHeight="1" x14ac:dyDescent="0.2">
      <c r="A150" s="82"/>
      <c r="B150" s="130"/>
      <c r="C150" s="46"/>
      <c r="D150" s="66" t="s">
        <v>128</v>
      </c>
      <c r="E150" s="40" t="s">
        <v>196</v>
      </c>
      <c r="F150" s="40" t="s">
        <v>94</v>
      </c>
      <c r="G150" s="40">
        <f t="shared" si="73"/>
        <v>0</v>
      </c>
      <c r="H150" s="40">
        <f t="shared" si="73"/>
        <v>1</v>
      </c>
      <c r="I150" s="40">
        <f t="shared" si="73"/>
        <v>0</v>
      </c>
      <c r="J150" s="39" t="s">
        <v>95</v>
      </c>
      <c r="K150" s="39"/>
      <c r="L150" s="39"/>
      <c r="M150" s="40"/>
      <c r="N150" s="40"/>
      <c r="O150" s="40"/>
      <c r="P150" s="40"/>
      <c r="Q150" s="40"/>
      <c r="R150" s="40"/>
      <c r="S150" s="40"/>
      <c r="T150" s="40"/>
      <c r="U150" s="40"/>
      <c r="V150" s="41"/>
      <c r="W150" s="41"/>
      <c r="X150" s="41"/>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v>0</v>
      </c>
      <c r="CB150" s="40">
        <v>1</v>
      </c>
      <c r="CC150" s="41">
        <v>0</v>
      </c>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c r="FA150" s="41"/>
      <c r="FB150" s="41"/>
      <c r="FC150" s="41"/>
      <c r="FD150" s="41"/>
      <c r="FE150" s="41"/>
      <c r="FF150" s="41"/>
      <c r="FG150" s="41"/>
      <c r="FH150" s="41"/>
      <c r="FI150" s="41"/>
      <c r="FJ150" s="41"/>
      <c r="FK150" s="41"/>
      <c r="FL150" s="41"/>
      <c r="FM150" s="41"/>
      <c r="FN150" s="41"/>
      <c r="FO150" s="41"/>
      <c r="FP150" s="41"/>
      <c r="FQ150" s="41"/>
      <c r="FR150" s="41"/>
      <c r="FS150" s="41"/>
      <c r="FT150" s="41"/>
      <c r="FU150" s="41"/>
      <c r="FV150" s="41"/>
      <c r="FW150" s="41"/>
      <c r="FX150" s="41"/>
      <c r="FY150" s="41"/>
      <c r="FZ150" s="41"/>
      <c r="GA150" s="41"/>
      <c r="GB150" s="41"/>
      <c r="GC150" s="41"/>
      <c r="GD150" s="41"/>
      <c r="GE150" s="41"/>
      <c r="GF150" s="41"/>
      <c r="GG150" s="41"/>
      <c r="GH150" s="41"/>
      <c r="GI150" s="41"/>
      <c r="GJ150" s="41"/>
      <c r="GK150" s="41"/>
      <c r="GL150" s="41"/>
      <c r="GM150" s="41"/>
      <c r="GN150" s="41"/>
      <c r="GO150" s="41"/>
      <c r="GP150" s="41"/>
      <c r="GQ150" s="41"/>
      <c r="GR150" s="41"/>
      <c r="GS150" s="41"/>
      <c r="GT150" s="41"/>
      <c r="GU150" s="41"/>
      <c r="GV150" s="41"/>
    </row>
    <row r="151" spans="1:204" ht="63" customHeight="1" x14ac:dyDescent="0.2">
      <c r="A151" s="82"/>
      <c r="B151" s="130"/>
      <c r="C151" s="46"/>
      <c r="D151" s="66" t="s">
        <v>128</v>
      </c>
      <c r="E151" s="40" t="s">
        <v>197</v>
      </c>
      <c r="F151" s="40" t="s">
        <v>102</v>
      </c>
      <c r="G151" s="40">
        <f t="shared" si="73"/>
        <v>0</v>
      </c>
      <c r="H151" s="40">
        <f t="shared" si="73"/>
        <v>20</v>
      </c>
      <c r="I151" s="40">
        <f t="shared" si="73"/>
        <v>0</v>
      </c>
      <c r="J151" s="39" t="s">
        <v>95</v>
      </c>
      <c r="K151" s="39"/>
      <c r="L151" s="39"/>
      <c r="M151" s="40"/>
      <c r="N151" s="40"/>
      <c r="O151" s="40"/>
      <c r="P151" s="40"/>
      <c r="Q151" s="40"/>
      <c r="R151" s="40"/>
      <c r="S151" s="40"/>
      <c r="T151" s="40"/>
      <c r="U151" s="40"/>
      <c r="V151" s="41"/>
      <c r="W151" s="41"/>
      <c r="X151" s="41"/>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v>0</v>
      </c>
      <c r="CB151" s="40">
        <v>20</v>
      </c>
      <c r="CC151" s="41">
        <v>0</v>
      </c>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c r="FC151" s="41"/>
      <c r="FD151" s="41"/>
      <c r="FE151" s="41"/>
      <c r="FF151" s="41"/>
      <c r="FG151" s="41"/>
      <c r="FH151" s="41"/>
      <c r="FI151" s="41"/>
      <c r="FJ151" s="41"/>
      <c r="FK151" s="41"/>
      <c r="FL151" s="41"/>
      <c r="FM151" s="41"/>
      <c r="FN151" s="41"/>
      <c r="FO151" s="41"/>
      <c r="FP151" s="41"/>
      <c r="FQ151" s="41"/>
      <c r="FR151" s="41"/>
      <c r="FS151" s="41"/>
      <c r="FT151" s="41"/>
      <c r="FU151" s="41"/>
      <c r="FV151" s="41"/>
      <c r="FW151" s="41"/>
      <c r="FX151" s="41"/>
      <c r="FY151" s="41"/>
      <c r="FZ151" s="41"/>
      <c r="GA151" s="41"/>
      <c r="GB151" s="41"/>
      <c r="GC151" s="41"/>
      <c r="GD151" s="41"/>
      <c r="GE151" s="41"/>
      <c r="GF151" s="41"/>
      <c r="GG151" s="41"/>
      <c r="GH151" s="41"/>
      <c r="GI151" s="41"/>
      <c r="GJ151" s="41"/>
      <c r="GK151" s="41"/>
      <c r="GL151" s="41"/>
      <c r="GM151" s="41"/>
      <c r="GN151" s="41"/>
      <c r="GO151" s="41"/>
      <c r="GP151" s="41"/>
      <c r="GQ151" s="41"/>
      <c r="GR151" s="41"/>
      <c r="GS151" s="41"/>
      <c r="GT151" s="41"/>
      <c r="GU151" s="41"/>
      <c r="GV151" s="41"/>
    </row>
    <row r="152" spans="1:204" ht="32.25" customHeight="1" x14ac:dyDescent="0.2">
      <c r="A152" s="82"/>
      <c r="B152" s="130"/>
      <c r="C152" s="46"/>
      <c r="D152" s="66" t="s">
        <v>129</v>
      </c>
      <c r="E152" s="40" t="s">
        <v>196</v>
      </c>
      <c r="F152" s="40" t="s">
        <v>94</v>
      </c>
      <c r="G152" s="40">
        <f t="shared" si="73"/>
        <v>1</v>
      </c>
      <c r="H152" s="40">
        <f t="shared" si="73"/>
        <v>1</v>
      </c>
      <c r="I152" s="40">
        <f t="shared" si="73"/>
        <v>1</v>
      </c>
      <c r="J152" s="39" t="s">
        <v>95</v>
      </c>
      <c r="K152" s="39"/>
      <c r="L152" s="39"/>
      <c r="M152" s="40"/>
      <c r="N152" s="40"/>
      <c r="O152" s="40"/>
      <c r="P152" s="40"/>
      <c r="Q152" s="40"/>
      <c r="R152" s="40"/>
      <c r="S152" s="40"/>
      <c r="T152" s="40"/>
      <c r="U152" s="40"/>
      <c r="V152" s="41"/>
      <c r="W152" s="41"/>
      <c r="X152" s="41"/>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v>1</v>
      </c>
      <c r="CB152" s="40">
        <v>1</v>
      </c>
      <c r="CC152" s="40">
        <v>1</v>
      </c>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c r="FA152" s="41"/>
      <c r="FB152" s="41"/>
      <c r="FC152" s="41"/>
      <c r="FD152" s="41"/>
      <c r="FE152" s="41"/>
      <c r="FF152" s="41"/>
      <c r="FG152" s="41"/>
      <c r="FH152" s="41"/>
      <c r="FI152" s="41"/>
      <c r="FJ152" s="41"/>
      <c r="FK152" s="41"/>
      <c r="FL152" s="41"/>
      <c r="FM152" s="41"/>
      <c r="FN152" s="41"/>
      <c r="FO152" s="41"/>
      <c r="FP152" s="41"/>
      <c r="FQ152" s="41"/>
      <c r="FR152" s="41"/>
      <c r="FS152" s="41"/>
      <c r="FT152" s="41"/>
      <c r="FU152" s="41"/>
      <c r="FV152" s="41"/>
      <c r="FW152" s="41"/>
      <c r="FX152" s="41"/>
      <c r="FY152" s="41"/>
      <c r="FZ152" s="41"/>
      <c r="GA152" s="41"/>
      <c r="GB152" s="41"/>
      <c r="GC152" s="41"/>
      <c r="GD152" s="41"/>
      <c r="GE152" s="41"/>
      <c r="GF152" s="41"/>
      <c r="GG152" s="41"/>
      <c r="GH152" s="41"/>
      <c r="GI152" s="41"/>
      <c r="GJ152" s="41"/>
      <c r="GK152" s="41"/>
      <c r="GL152" s="41"/>
      <c r="GM152" s="41"/>
      <c r="GN152" s="41"/>
      <c r="GO152" s="41"/>
      <c r="GP152" s="41"/>
      <c r="GQ152" s="41"/>
      <c r="GR152" s="41"/>
      <c r="GS152" s="41"/>
      <c r="GT152" s="41"/>
      <c r="GU152" s="41"/>
      <c r="GV152" s="41"/>
    </row>
    <row r="153" spans="1:204" ht="28.5" customHeight="1" x14ac:dyDescent="0.2">
      <c r="A153" s="82"/>
      <c r="B153" s="130"/>
      <c r="C153" s="46"/>
      <c r="D153" s="66" t="s">
        <v>129</v>
      </c>
      <c r="E153" s="40" t="s">
        <v>197</v>
      </c>
      <c r="F153" s="40" t="s">
        <v>102</v>
      </c>
      <c r="G153" s="40">
        <f t="shared" si="73"/>
        <v>50</v>
      </c>
      <c r="H153" s="40">
        <f t="shared" si="73"/>
        <v>50</v>
      </c>
      <c r="I153" s="40">
        <f t="shared" si="73"/>
        <v>50</v>
      </c>
      <c r="J153" s="39" t="s">
        <v>95</v>
      </c>
      <c r="K153" s="39"/>
      <c r="L153" s="39"/>
      <c r="M153" s="40"/>
      <c r="N153" s="40"/>
      <c r="O153" s="40"/>
      <c r="P153" s="40"/>
      <c r="Q153" s="40"/>
      <c r="R153" s="40"/>
      <c r="S153" s="40"/>
      <c r="T153" s="40"/>
      <c r="U153" s="40"/>
      <c r="V153" s="41"/>
      <c r="W153" s="41"/>
      <c r="X153" s="41"/>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v>50</v>
      </c>
      <c r="CB153" s="40">
        <v>50</v>
      </c>
      <c r="CC153" s="40">
        <v>50</v>
      </c>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c r="EX153" s="41"/>
      <c r="EY153" s="41"/>
      <c r="EZ153" s="41"/>
      <c r="FA153" s="41"/>
      <c r="FB153" s="41"/>
      <c r="FC153" s="41"/>
      <c r="FD153" s="41"/>
      <c r="FE153" s="41"/>
      <c r="FF153" s="41"/>
      <c r="FG153" s="41"/>
      <c r="FH153" s="41"/>
      <c r="FI153" s="41"/>
      <c r="FJ153" s="41"/>
      <c r="FK153" s="41"/>
      <c r="FL153" s="41"/>
      <c r="FM153" s="41"/>
      <c r="FN153" s="41"/>
      <c r="FO153" s="41"/>
      <c r="FP153" s="41"/>
      <c r="FQ153" s="41"/>
      <c r="FR153" s="41"/>
      <c r="FS153" s="41"/>
      <c r="FT153" s="41"/>
      <c r="FU153" s="41"/>
      <c r="FV153" s="41"/>
      <c r="FW153" s="41"/>
      <c r="FX153" s="41"/>
      <c r="FY153" s="41"/>
      <c r="FZ153" s="41"/>
      <c r="GA153" s="41"/>
      <c r="GB153" s="41"/>
      <c r="GC153" s="41"/>
      <c r="GD153" s="41"/>
      <c r="GE153" s="41"/>
      <c r="GF153" s="41"/>
      <c r="GG153" s="41"/>
      <c r="GH153" s="41"/>
      <c r="GI153" s="41"/>
      <c r="GJ153" s="41"/>
      <c r="GK153" s="41"/>
      <c r="GL153" s="41"/>
      <c r="GM153" s="41"/>
      <c r="GN153" s="41"/>
      <c r="GO153" s="41"/>
      <c r="GP153" s="41"/>
      <c r="GQ153" s="41"/>
      <c r="GR153" s="41"/>
      <c r="GS153" s="41"/>
      <c r="GT153" s="41"/>
      <c r="GU153" s="41"/>
      <c r="GV153" s="41"/>
    </row>
    <row r="154" spans="1:204" ht="41.25" customHeight="1" x14ac:dyDescent="0.2">
      <c r="A154" s="82"/>
      <c r="B154" s="130"/>
      <c r="C154" s="46"/>
      <c r="D154" s="66" t="s">
        <v>130</v>
      </c>
      <c r="E154" s="40" t="s">
        <v>196</v>
      </c>
      <c r="F154" s="40" t="s">
        <v>94</v>
      </c>
      <c r="G154" s="40">
        <f t="shared" si="73"/>
        <v>1</v>
      </c>
      <c r="H154" s="40">
        <f t="shared" si="73"/>
        <v>1</v>
      </c>
      <c r="I154" s="40">
        <f t="shared" si="73"/>
        <v>1</v>
      </c>
      <c r="J154" s="39" t="s">
        <v>95</v>
      </c>
      <c r="K154" s="39"/>
      <c r="L154" s="39"/>
      <c r="M154" s="40"/>
      <c r="N154" s="40"/>
      <c r="O154" s="40"/>
      <c r="P154" s="40"/>
      <c r="Q154" s="40"/>
      <c r="R154" s="40"/>
      <c r="S154" s="40"/>
      <c r="T154" s="40"/>
      <c r="U154" s="40"/>
      <c r="V154" s="41"/>
      <c r="W154" s="41"/>
      <c r="X154" s="41"/>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v>1</v>
      </c>
      <c r="CB154" s="40">
        <v>1</v>
      </c>
      <c r="CC154" s="40">
        <v>1</v>
      </c>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row>
    <row r="155" spans="1:204" ht="41.25" customHeight="1" x14ac:dyDescent="0.2">
      <c r="A155" s="82"/>
      <c r="B155" s="130"/>
      <c r="C155" s="46"/>
      <c r="D155" s="66" t="s">
        <v>130</v>
      </c>
      <c r="E155" s="40" t="s">
        <v>197</v>
      </c>
      <c r="F155" s="40" t="s">
        <v>102</v>
      </c>
      <c r="G155" s="40">
        <f t="shared" si="73"/>
        <v>5</v>
      </c>
      <c r="H155" s="40">
        <f t="shared" si="73"/>
        <v>5</v>
      </c>
      <c r="I155" s="40">
        <f t="shared" si="73"/>
        <v>5</v>
      </c>
      <c r="J155" s="39" t="s">
        <v>95</v>
      </c>
      <c r="K155" s="39"/>
      <c r="L155" s="39"/>
      <c r="M155" s="40"/>
      <c r="N155" s="40"/>
      <c r="O155" s="40"/>
      <c r="P155" s="40"/>
      <c r="Q155" s="40"/>
      <c r="R155" s="40"/>
      <c r="S155" s="40"/>
      <c r="T155" s="40"/>
      <c r="U155" s="40"/>
      <c r="V155" s="41"/>
      <c r="W155" s="41"/>
      <c r="X155" s="41"/>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v>5</v>
      </c>
      <c r="CB155" s="40">
        <v>5</v>
      </c>
      <c r="CC155" s="40">
        <v>5</v>
      </c>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row>
    <row r="156" spans="1:204" ht="77.25" customHeight="1" x14ac:dyDescent="0.2">
      <c r="A156" s="82"/>
      <c r="B156" s="130"/>
      <c r="C156" s="46"/>
      <c r="D156" s="66" t="s">
        <v>131</v>
      </c>
      <c r="E156" s="40" t="s">
        <v>196</v>
      </c>
      <c r="F156" s="40" t="s">
        <v>94</v>
      </c>
      <c r="G156" s="40">
        <f t="shared" si="73"/>
        <v>2</v>
      </c>
      <c r="H156" s="40">
        <f t="shared" si="73"/>
        <v>0</v>
      </c>
      <c r="I156" s="40">
        <f t="shared" si="73"/>
        <v>0</v>
      </c>
      <c r="J156" s="39" t="s">
        <v>95</v>
      </c>
      <c r="K156" s="39"/>
      <c r="L156" s="39"/>
      <c r="M156" s="40"/>
      <c r="N156" s="40"/>
      <c r="O156" s="40"/>
      <c r="P156" s="40"/>
      <c r="Q156" s="40"/>
      <c r="R156" s="40"/>
      <c r="S156" s="40"/>
      <c r="T156" s="40"/>
      <c r="U156" s="40"/>
      <c r="V156" s="41"/>
      <c r="W156" s="41"/>
      <c r="X156" s="41"/>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v>2</v>
      </c>
      <c r="CB156" s="40">
        <v>0</v>
      </c>
      <c r="CC156" s="41">
        <v>0</v>
      </c>
      <c r="CD156" s="41"/>
      <c r="CE156" s="41"/>
      <c r="CF156" s="41"/>
      <c r="CG156" s="41"/>
      <c r="CH156" s="41"/>
      <c r="CI156" s="41"/>
      <c r="CJ156" s="41">
        <v>2</v>
      </c>
      <c r="CK156" s="41">
        <v>2</v>
      </c>
      <c r="CL156" s="41">
        <v>2</v>
      </c>
      <c r="CM156" s="41">
        <v>1</v>
      </c>
      <c r="CN156" s="41">
        <v>1</v>
      </c>
      <c r="CO156" s="41">
        <v>1</v>
      </c>
      <c r="CP156" s="41"/>
      <c r="CQ156" s="41"/>
      <c r="CR156" s="41"/>
      <c r="CS156" s="41"/>
      <c r="CT156" s="41"/>
      <c r="CU156" s="41"/>
      <c r="CV156" s="41"/>
      <c r="CW156" s="41"/>
      <c r="CX156" s="41"/>
      <c r="CY156" s="41">
        <v>1</v>
      </c>
      <c r="CZ156" s="41">
        <v>1</v>
      </c>
      <c r="DA156" s="41">
        <v>1</v>
      </c>
      <c r="DB156" s="41"/>
      <c r="DC156" s="41"/>
      <c r="DD156" s="41"/>
      <c r="DE156" s="41"/>
      <c r="DF156" s="41"/>
      <c r="DG156" s="41"/>
      <c r="DH156" s="41">
        <v>1</v>
      </c>
      <c r="DI156" s="41">
        <v>1</v>
      </c>
      <c r="DJ156" s="41">
        <v>1</v>
      </c>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row>
    <row r="157" spans="1:204" ht="77.25" customHeight="1" x14ac:dyDescent="0.2">
      <c r="A157" s="77"/>
      <c r="B157" s="133"/>
      <c r="C157" s="43"/>
      <c r="D157" s="66" t="s">
        <v>131</v>
      </c>
      <c r="E157" s="40" t="s">
        <v>197</v>
      </c>
      <c r="F157" s="40" t="s">
        <v>102</v>
      </c>
      <c r="G157" s="40">
        <f t="shared" si="73"/>
        <v>50</v>
      </c>
      <c r="H157" s="40">
        <f t="shared" si="73"/>
        <v>0</v>
      </c>
      <c r="I157" s="40">
        <f t="shared" si="73"/>
        <v>0</v>
      </c>
      <c r="J157" s="39" t="s">
        <v>95</v>
      </c>
      <c r="K157" s="39"/>
      <c r="L157" s="39"/>
      <c r="M157" s="40"/>
      <c r="N157" s="40"/>
      <c r="O157" s="40"/>
      <c r="P157" s="40"/>
      <c r="Q157" s="40"/>
      <c r="R157" s="40"/>
      <c r="S157" s="40"/>
      <c r="T157" s="40"/>
      <c r="U157" s="40"/>
      <c r="V157" s="41"/>
      <c r="W157" s="41"/>
      <c r="X157" s="41"/>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v>50</v>
      </c>
      <c r="CB157" s="40">
        <v>0</v>
      </c>
      <c r="CC157" s="41">
        <v>0</v>
      </c>
      <c r="CD157" s="41"/>
      <c r="CE157" s="41"/>
      <c r="CF157" s="41"/>
      <c r="CG157" s="41"/>
      <c r="CH157" s="41"/>
      <c r="CI157" s="41"/>
      <c r="CJ157" s="41">
        <v>30</v>
      </c>
      <c r="CK157" s="41">
        <v>30</v>
      </c>
      <c r="CL157" s="41">
        <v>30</v>
      </c>
      <c r="CM157" s="41">
        <v>15</v>
      </c>
      <c r="CN157" s="41">
        <v>15</v>
      </c>
      <c r="CO157" s="41">
        <v>15</v>
      </c>
      <c r="CP157" s="41"/>
      <c r="CQ157" s="41"/>
      <c r="CR157" s="41"/>
      <c r="CS157" s="41"/>
      <c r="CT157" s="41"/>
      <c r="CU157" s="41"/>
      <c r="CV157" s="41"/>
      <c r="CW157" s="41"/>
      <c r="CX157" s="41"/>
      <c r="CY157" s="41">
        <v>30</v>
      </c>
      <c r="CZ157" s="41">
        <v>30</v>
      </c>
      <c r="DA157" s="41">
        <v>30</v>
      </c>
      <c r="DB157" s="41"/>
      <c r="DC157" s="41"/>
      <c r="DD157" s="41"/>
      <c r="DE157" s="41"/>
      <c r="DF157" s="41"/>
      <c r="DG157" s="41"/>
      <c r="DH157" s="41">
        <v>15</v>
      </c>
      <c r="DI157" s="41">
        <v>15</v>
      </c>
      <c r="DJ157" s="41">
        <v>15</v>
      </c>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row>
    <row r="158" spans="1:204" ht="127.5" customHeight="1" x14ac:dyDescent="0.2">
      <c r="A158" s="117" t="s">
        <v>248</v>
      </c>
      <c r="B158" s="132" t="s">
        <v>249</v>
      </c>
      <c r="C158" s="96" t="s">
        <v>250</v>
      </c>
      <c r="D158" s="66" t="s">
        <v>123</v>
      </c>
      <c r="E158" s="40" t="s">
        <v>196</v>
      </c>
      <c r="F158" s="40" t="s">
        <v>94</v>
      </c>
      <c r="G158" s="38">
        <f t="shared" ref="G158:G163" si="74">BB158+BE158+BH158+BK158</f>
        <v>8</v>
      </c>
      <c r="H158" s="38">
        <f t="shared" ref="H158:I163" si="75">BC158+BF158+BI158+BL158</f>
        <v>8</v>
      </c>
      <c r="I158" s="38">
        <f t="shared" si="75"/>
        <v>8</v>
      </c>
      <c r="J158" s="39" t="s">
        <v>95</v>
      </c>
      <c r="K158" s="39"/>
      <c r="L158" s="39"/>
      <c r="M158" s="40"/>
      <c r="N158" s="40"/>
      <c r="O158" s="40"/>
      <c r="P158" s="40"/>
      <c r="Q158" s="40"/>
      <c r="R158" s="40"/>
      <c r="S158" s="40"/>
      <c r="T158" s="40"/>
      <c r="U158" s="40"/>
      <c r="V158" s="41"/>
      <c r="W158" s="41"/>
      <c r="X158" s="41"/>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38">
        <v>2</v>
      </c>
      <c r="BC158" s="38">
        <v>2</v>
      </c>
      <c r="BD158" s="38">
        <v>2</v>
      </c>
      <c r="BE158" s="38">
        <v>2</v>
      </c>
      <c r="BF158" s="38">
        <v>2</v>
      </c>
      <c r="BG158" s="38">
        <v>2</v>
      </c>
      <c r="BH158" s="38">
        <v>2</v>
      </c>
      <c r="BI158" s="38">
        <v>2</v>
      </c>
      <c r="BJ158" s="38">
        <v>2</v>
      </c>
      <c r="BK158" s="38">
        <v>2</v>
      </c>
      <c r="BL158" s="38">
        <v>2</v>
      </c>
      <c r="BM158" s="38">
        <v>2</v>
      </c>
      <c r="BN158" s="40"/>
      <c r="BO158" s="40"/>
      <c r="BP158" s="40"/>
      <c r="BQ158" s="40"/>
      <c r="BR158" s="40"/>
      <c r="BS158" s="40"/>
      <c r="BT158" s="40"/>
      <c r="BU158" s="40"/>
      <c r="BV158" s="40"/>
      <c r="BW158" s="40"/>
      <c r="BX158" s="40"/>
      <c r="BY158" s="40"/>
      <c r="BZ158" s="40"/>
      <c r="CA158" s="40"/>
      <c r="CB158" s="40"/>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row>
    <row r="159" spans="1:204" ht="16.5" customHeight="1" x14ac:dyDescent="0.2">
      <c r="A159" s="82"/>
      <c r="B159" s="130"/>
      <c r="C159" s="46"/>
      <c r="D159" s="66" t="s">
        <v>124</v>
      </c>
      <c r="E159" s="40" t="s">
        <v>196</v>
      </c>
      <c r="F159" s="40" t="s">
        <v>94</v>
      </c>
      <c r="G159" s="38">
        <f t="shared" si="74"/>
        <v>8</v>
      </c>
      <c r="H159" s="38">
        <f t="shared" si="75"/>
        <v>8</v>
      </c>
      <c r="I159" s="38">
        <f t="shared" si="75"/>
        <v>8</v>
      </c>
      <c r="J159" s="39" t="s">
        <v>95</v>
      </c>
      <c r="K159" s="39"/>
      <c r="L159" s="39"/>
      <c r="M159" s="40"/>
      <c r="N159" s="40"/>
      <c r="O159" s="40"/>
      <c r="P159" s="40"/>
      <c r="Q159" s="40"/>
      <c r="R159" s="40"/>
      <c r="S159" s="40"/>
      <c r="T159" s="40"/>
      <c r="U159" s="40"/>
      <c r="V159" s="41"/>
      <c r="W159" s="41"/>
      <c r="X159" s="41"/>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38">
        <v>2</v>
      </c>
      <c r="BC159" s="38">
        <v>2</v>
      </c>
      <c r="BD159" s="38">
        <v>2</v>
      </c>
      <c r="BE159" s="38">
        <v>2</v>
      </c>
      <c r="BF159" s="38">
        <v>2</v>
      </c>
      <c r="BG159" s="38">
        <v>2</v>
      </c>
      <c r="BH159" s="38">
        <v>2</v>
      </c>
      <c r="BI159" s="38">
        <v>2</v>
      </c>
      <c r="BJ159" s="38">
        <v>2</v>
      </c>
      <c r="BK159" s="38">
        <v>2</v>
      </c>
      <c r="BL159" s="38">
        <v>2</v>
      </c>
      <c r="BM159" s="38">
        <v>2</v>
      </c>
      <c r="BN159" s="40"/>
      <c r="BO159" s="40"/>
      <c r="BP159" s="40"/>
      <c r="BQ159" s="40"/>
      <c r="BR159" s="40"/>
      <c r="BS159" s="40"/>
      <c r="BT159" s="40"/>
      <c r="BU159" s="40"/>
      <c r="BV159" s="40"/>
      <c r="BW159" s="40"/>
      <c r="BX159" s="40"/>
      <c r="BY159" s="40"/>
      <c r="BZ159" s="40"/>
      <c r="CA159" s="40"/>
      <c r="CB159" s="40"/>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row>
    <row r="160" spans="1:204" ht="16.5" customHeight="1" x14ac:dyDescent="0.25">
      <c r="A160" s="82"/>
      <c r="B160" s="130"/>
      <c r="C160" s="46"/>
      <c r="D160" s="66" t="s">
        <v>125</v>
      </c>
      <c r="E160" s="40" t="s">
        <v>196</v>
      </c>
      <c r="F160" s="40" t="s">
        <v>94</v>
      </c>
      <c r="G160" s="38">
        <f t="shared" si="74"/>
        <v>8</v>
      </c>
      <c r="H160" s="38">
        <f t="shared" si="75"/>
        <v>8</v>
      </c>
      <c r="I160" s="38">
        <f t="shared" si="75"/>
        <v>8</v>
      </c>
      <c r="J160" s="39" t="s">
        <v>95</v>
      </c>
      <c r="K160" s="39"/>
      <c r="L160" s="39"/>
      <c r="M160" s="40"/>
      <c r="N160" s="40"/>
      <c r="O160" s="40"/>
      <c r="P160" s="80"/>
      <c r="Q160" s="80"/>
      <c r="R160" s="80"/>
      <c r="S160" s="80"/>
      <c r="T160" s="80"/>
      <c r="U160" s="80"/>
      <c r="V160" s="41"/>
      <c r="W160" s="41"/>
      <c r="X160" s="41"/>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38">
        <v>2</v>
      </c>
      <c r="BC160" s="38">
        <v>2</v>
      </c>
      <c r="BD160" s="38">
        <v>2</v>
      </c>
      <c r="BE160" s="38">
        <v>2</v>
      </c>
      <c r="BF160" s="38">
        <v>2</v>
      </c>
      <c r="BG160" s="38">
        <v>2</v>
      </c>
      <c r="BH160" s="38">
        <v>2</v>
      </c>
      <c r="BI160" s="38">
        <v>2</v>
      </c>
      <c r="BJ160" s="38">
        <v>2</v>
      </c>
      <c r="BK160" s="38">
        <v>2</v>
      </c>
      <c r="BL160" s="38">
        <v>2</v>
      </c>
      <c r="BM160" s="38">
        <v>2</v>
      </c>
      <c r="BN160" s="40"/>
      <c r="BO160" s="40"/>
      <c r="BP160" s="40"/>
      <c r="BQ160" s="40"/>
      <c r="BR160" s="40"/>
      <c r="BS160" s="40"/>
      <c r="BT160" s="40"/>
      <c r="BU160" s="40"/>
      <c r="BV160" s="40"/>
      <c r="BW160" s="40"/>
      <c r="BX160" s="40"/>
      <c r="BY160" s="40"/>
      <c r="BZ160" s="40"/>
      <c r="CA160" s="40"/>
      <c r="CB160" s="40"/>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row>
    <row r="161" spans="1:204" ht="16.5" customHeight="1" x14ac:dyDescent="0.2">
      <c r="A161" s="82"/>
      <c r="B161" s="130"/>
      <c r="C161" s="46"/>
      <c r="D161" s="66" t="s">
        <v>123</v>
      </c>
      <c r="E161" s="40" t="s">
        <v>197</v>
      </c>
      <c r="F161" s="40" t="s">
        <v>102</v>
      </c>
      <c r="G161" s="38">
        <f t="shared" si="74"/>
        <v>400</v>
      </c>
      <c r="H161" s="38">
        <f t="shared" si="75"/>
        <v>400</v>
      </c>
      <c r="I161" s="38">
        <f t="shared" si="75"/>
        <v>400</v>
      </c>
      <c r="J161" s="39" t="s">
        <v>95</v>
      </c>
      <c r="K161" s="39"/>
      <c r="L161" s="39"/>
      <c r="M161" s="40"/>
      <c r="N161" s="40"/>
      <c r="O161" s="40"/>
      <c r="P161" s="40"/>
      <c r="Q161" s="40"/>
      <c r="R161" s="40"/>
      <c r="S161" s="40"/>
      <c r="T161" s="40"/>
      <c r="U161" s="40"/>
      <c r="V161" s="41"/>
      <c r="W161" s="41"/>
      <c r="X161" s="41"/>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38">
        <v>100</v>
      </c>
      <c r="BC161" s="38">
        <v>100</v>
      </c>
      <c r="BD161" s="38">
        <v>100</v>
      </c>
      <c r="BE161" s="38">
        <v>100</v>
      </c>
      <c r="BF161" s="38">
        <v>100</v>
      </c>
      <c r="BG161" s="38">
        <v>100</v>
      </c>
      <c r="BH161" s="38">
        <v>100</v>
      </c>
      <c r="BI161" s="38">
        <v>100</v>
      </c>
      <c r="BJ161" s="38">
        <v>100</v>
      </c>
      <c r="BK161" s="38">
        <v>100</v>
      </c>
      <c r="BL161" s="38">
        <v>100</v>
      </c>
      <c r="BM161" s="38">
        <v>100</v>
      </c>
      <c r="BN161" s="40"/>
      <c r="BO161" s="40"/>
      <c r="BP161" s="40"/>
      <c r="BQ161" s="40"/>
      <c r="BR161" s="40"/>
      <c r="BS161" s="40"/>
      <c r="BT161" s="40"/>
      <c r="BU161" s="40"/>
      <c r="BV161" s="40"/>
      <c r="BW161" s="40"/>
      <c r="BX161" s="40"/>
      <c r="BY161" s="40"/>
      <c r="BZ161" s="40"/>
      <c r="CA161" s="40"/>
      <c r="CB161" s="40"/>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row>
    <row r="162" spans="1:204" ht="16.5" customHeight="1" x14ac:dyDescent="0.2">
      <c r="A162" s="82"/>
      <c r="B162" s="130"/>
      <c r="C162" s="46"/>
      <c r="D162" s="66" t="s">
        <v>124</v>
      </c>
      <c r="E162" s="40" t="s">
        <v>197</v>
      </c>
      <c r="F162" s="40" t="s">
        <v>102</v>
      </c>
      <c r="G162" s="38">
        <f t="shared" si="74"/>
        <v>2000</v>
      </c>
      <c r="H162" s="38">
        <f t="shared" si="75"/>
        <v>2000</v>
      </c>
      <c r="I162" s="38">
        <f t="shared" si="75"/>
        <v>2000</v>
      </c>
      <c r="J162" s="39" t="s">
        <v>95</v>
      </c>
      <c r="K162" s="39"/>
      <c r="L162" s="39"/>
      <c r="M162" s="40"/>
      <c r="N162" s="40"/>
      <c r="O162" s="40"/>
      <c r="P162" s="40"/>
      <c r="Q162" s="40"/>
      <c r="R162" s="40"/>
      <c r="S162" s="40"/>
      <c r="T162" s="40"/>
      <c r="U162" s="40"/>
      <c r="V162" s="41"/>
      <c r="W162" s="41"/>
      <c r="X162" s="41"/>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38">
        <v>500</v>
      </c>
      <c r="BC162" s="38">
        <v>500</v>
      </c>
      <c r="BD162" s="38">
        <v>500</v>
      </c>
      <c r="BE162" s="38">
        <v>500</v>
      </c>
      <c r="BF162" s="38">
        <v>500</v>
      </c>
      <c r="BG162" s="38">
        <v>500</v>
      </c>
      <c r="BH162" s="38">
        <v>500</v>
      </c>
      <c r="BI162" s="38">
        <v>500</v>
      </c>
      <c r="BJ162" s="38">
        <v>500</v>
      </c>
      <c r="BK162" s="38">
        <v>500</v>
      </c>
      <c r="BL162" s="38">
        <v>500</v>
      </c>
      <c r="BM162" s="38">
        <v>500</v>
      </c>
      <c r="BN162" s="40"/>
      <c r="BO162" s="40"/>
      <c r="BP162" s="40"/>
      <c r="BQ162" s="40"/>
      <c r="BR162" s="40"/>
      <c r="BS162" s="40"/>
      <c r="BT162" s="40"/>
      <c r="BU162" s="40"/>
      <c r="BV162" s="40"/>
      <c r="BW162" s="40"/>
      <c r="BX162" s="40"/>
      <c r="BY162" s="40"/>
      <c r="BZ162" s="40"/>
      <c r="CA162" s="40"/>
      <c r="CB162" s="40"/>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row>
    <row r="163" spans="1:204" ht="16.5" customHeight="1" x14ac:dyDescent="0.2">
      <c r="A163" s="77"/>
      <c r="B163" s="133"/>
      <c r="C163" s="43"/>
      <c r="D163" s="66" t="s">
        <v>125</v>
      </c>
      <c r="E163" s="40" t="s">
        <v>197</v>
      </c>
      <c r="F163" s="40" t="s">
        <v>102</v>
      </c>
      <c r="G163" s="38">
        <f t="shared" si="74"/>
        <v>4000</v>
      </c>
      <c r="H163" s="38">
        <f t="shared" si="75"/>
        <v>4000</v>
      </c>
      <c r="I163" s="38">
        <f t="shared" si="75"/>
        <v>4000</v>
      </c>
      <c r="J163" s="39" t="s">
        <v>95</v>
      </c>
      <c r="K163" s="39"/>
      <c r="L163" s="39"/>
      <c r="M163" s="40"/>
      <c r="N163" s="40"/>
      <c r="O163" s="40"/>
      <c r="P163" s="40"/>
      <c r="Q163" s="40"/>
      <c r="R163" s="40"/>
      <c r="S163" s="40"/>
      <c r="T163" s="40"/>
      <c r="U163" s="40"/>
      <c r="V163" s="41"/>
      <c r="W163" s="41"/>
      <c r="X163" s="41"/>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38">
        <v>1000</v>
      </c>
      <c r="BC163" s="38">
        <v>1000</v>
      </c>
      <c r="BD163" s="38">
        <v>1000</v>
      </c>
      <c r="BE163" s="38">
        <v>1000</v>
      </c>
      <c r="BF163" s="38">
        <v>1000</v>
      </c>
      <c r="BG163" s="38">
        <v>1000</v>
      </c>
      <c r="BH163" s="38">
        <v>1000</v>
      </c>
      <c r="BI163" s="38">
        <v>1000</v>
      </c>
      <c r="BJ163" s="38">
        <v>1000</v>
      </c>
      <c r="BK163" s="38">
        <v>1000</v>
      </c>
      <c r="BL163" s="38">
        <v>1000</v>
      </c>
      <c r="BM163" s="38">
        <v>1000</v>
      </c>
      <c r="BN163" s="40"/>
      <c r="BO163" s="40"/>
      <c r="BP163" s="40"/>
      <c r="BQ163" s="40"/>
      <c r="BR163" s="40"/>
      <c r="BS163" s="40"/>
      <c r="BT163" s="40"/>
      <c r="BU163" s="40"/>
      <c r="BV163" s="40"/>
      <c r="BW163" s="40"/>
      <c r="BX163" s="40"/>
      <c r="BY163" s="40"/>
      <c r="BZ163" s="40"/>
      <c r="CA163" s="40"/>
      <c r="CB163" s="40"/>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row>
    <row r="164" spans="1:204" ht="39" customHeight="1" x14ac:dyDescent="0.2">
      <c r="A164" s="117" t="s">
        <v>251</v>
      </c>
      <c r="B164" s="132" t="s">
        <v>252</v>
      </c>
      <c r="C164" s="118" t="s">
        <v>212</v>
      </c>
      <c r="D164" s="66" t="s">
        <v>123</v>
      </c>
      <c r="E164" s="40" t="s">
        <v>196</v>
      </c>
      <c r="F164" s="40" t="s">
        <v>94</v>
      </c>
      <c r="G164" s="40">
        <f t="shared" ref="G164:G165" si="76">T164</f>
        <v>60</v>
      </c>
      <c r="H164" s="40">
        <f t="shared" ref="H164:I165" si="77">U164</f>
        <v>60</v>
      </c>
      <c r="I164" s="40">
        <f t="shared" si="77"/>
        <v>60</v>
      </c>
      <c r="J164" s="39" t="s">
        <v>95</v>
      </c>
      <c r="K164" s="39"/>
      <c r="L164" s="39"/>
      <c r="M164" s="40"/>
      <c r="N164" s="40"/>
      <c r="O164" s="40"/>
      <c r="P164" s="40"/>
      <c r="Q164" s="40"/>
      <c r="R164" s="40"/>
      <c r="S164" s="40"/>
      <c r="T164" s="40">
        <v>60</v>
      </c>
      <c r="U164" s="40">
        <v>60</v>
      </c>
      <c r="V164" s="40">
        <v>60</v>
      </c>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row>
    <row r="165" spans="1:204" ht="16.5" customHeight="1" x14ac:dyDescent="0.2">
      <c r="A165" s="77"/>
      <c r="B165" s="133"/>
      <c r="C165" s="122"/>
      <c r="D165" s="66" t="s">
        <v>123</v>
      </c>
      <c r="E165" s="40" t="s">
        <v>197</v>
      </c>
      <c r="F165" s="40" t="s">
        <v>102</v>
      </c>
      <c r="G165" s="40">
        <f t="shared" si="76"/>
        <v>300</v>
      </c>
      <c r="H165" s="40">
        <f t="shared" si="77"/>
        <v>300</v>
      </c>
      <c r="I165" s="40">
        <f t="shared" si="77"/>
        <v>300</v>
      </c>
      <c r="J165" s="39" t="s">
        <v>95</v>
      </c>
      <c r="K165" s="39"/>
      <c r="L165" s="39"/>
      <c r="M165" s="40"/>
      <c r="N165" s="40"/>
      <c r="O165" s="40"/>
      <c r="P165" s="40"/>
      <c r="Q165" s="40"/>
      <c r="R165" s="40"/>
      <c r="S165" s="40"/>
      <c r="T165" s="40">
        <v>300</v>
      </c>
      <c r="U165" s="40">
        <v>300</v>
      </c>
      <c r="V165" s="40">
        <v>300</v>
      </c>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c r="EX165" s="41"/>
      <c r="EY165" s="41"/>
      <c r="EZ165" s="41"/>
      <c r="FA165" s="41"/>
      <c r="FB165" s="41"/>
      <c r="FC165" s="41"/>
      <c r="FD165" s="41"/>
      <c r="FE165" s="41"/>
      <c r="FF165" s="41"/>
      <c r="FG165" s="41"/>
      <c r="FH165" s="41"/>
      <c r="FI165" s="41"/>
      <c r="FJ165" s="41"/>
      <c r="FK165" s="41"/>
      <c r="FL165" s="41"/>
      <c r="FM165" s="41"/>
      <c r="FN165" s="41"/>
      <c r="FO165" s="41"/>
      <c r="FP165" s="41"/>
      <c r="FQ165" s="41"/>
      <c r="FR165" s="41"/>
      <c r="FS165" s="41"/>
      <c r="FT165" s="41"/>
      <c r="FU165" s="41"/>
      <c r="FV165" s="41"/>
      <c r="FW165" s="41"/>
      <c r="FX165" s="41"/>
      <c r="FY165" s="41"/>
      <c r="FZ165" s="41"/>
      <c r="GA165" s="41"/>
      <c r="GB165" s="41"/>
      <c r="GC165" s="41"/>
      <c r="GD165" s="41"/>
      <c r="GE165" s="41"/>
      <c r="GF165" s="41"/>
      <c r="GG165" s="41"/>
      <c r="GH165" s="41"/>
      <c r="GI165" s="41"/>
      <c r="GJ165" s="41"/>
      <c r="GK165" s="41"/>
      <c r="GL165" s="41"/>
      <c r="GM165" s="41"/>
      <c r="GN165" s="41"/>
      <c r="GO165" s="41"/>
      <c r="GP165" s="41"/>
      <c r="GQ165" s="41"/>
      <c r="GR165" s="41"/>
      <c r="GS165" s="41"/>
      <c r="GT165" s="41"/>
      <c r="GU165" s="41"/>
      <c r="GV165" s="41"/>
    </row>
    <row r="166" spans="1:204" ht="31.5" customHeight="1" x14ac:dyDescent="0.2">
      <c r="A166" s="117" t="s">
        <v>253</v>
      </c>
      <c r="B166" s="132" t="s">
        <v>254</v>
      </c>
      <c r="C166" s="118" t="s">
        <v>255</v>
      </c>
      <c r="D166" s="66" t="s">
        <v>121</v>
      </c>
      <c r="E166" s="40" t="s">
        <v>196</v>
      </c>
      <c r="F166" s="40" t="s">
        <v>94</v>
      </c>
      <c r="G166" s="40">
        <f t="shared" ref="G166:G179" si="78">AJ166</f>
        <v>13</v>
      </c>
      <c r="H166" s="40">
        <f t="shared" ref="H166:I179" si="79">AK166</f>
        <v>15</v>
      </c>
      <c r="I166" s="40">
        <f t="shared" si="79"/>
        <v>15</v>
      </c>
      <c r="J166" s="39" t="s">
        <v>95</v>
      </c>
      <c r="K166" s="39"/>
      <c r="L166" s="39"/>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v>13</v>
      </c>
      <c r="AK166" s="40">
        <v>15</v>
      </c>
      <c r="AL166" s="40">
        <v>15</v>
      </c>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c r="EX166" s="41"/>
      <c r="EY166" s="41"/>
      <c r="EZ166" s="41"/>
      <c r="FA166" s="41"/>
      <c r="FB166" s="41"/>
      <c r="FC166" s="41"/>
      <c r="FD166" s="41"/>
      <c r="FE166" s="41"/>
      <c r="FF166" s="41"/>
      <c r="FG166" s="41"/>
      <c r="FH166" s="41"/>
      <c r="FI166" s="41"/>
      <c r="FJ166" s="41"/>
      <c r="FK166" s="41"/>
      <c r="FL166" s="41"/>
      <c r="FM166" s="41"/>
      <c r="FN166" s="41"/>
      <c r="FO166" s="41"/>
      <c r="FP166" s="41"/>
      <c r="FQ166" s="41"/>
      <c r="FR166" s="41"/>
      <c r="FS166" s="41"/>
      <c r="FT166" s="41"/>
      <c r="FU166" s="41"/>
      <c r="FV166" s="41"/>
      <c r="FW166" s="41"/>
      <c r="FX166" s="41"/>
      <c r="FY166" s="41"/>
      <c r="FZ166" s="41"/>
      <c r="GA166" s="41"/>
      <c r="GB166" s="41"/>
      <c r="GC166" s="41"/>
      <c r="GD166" s="41"/>
      <c r="GE166" s="41"/>
      <c r="GF166" s="41"/>
      <c r="GG166" s="41"/>
      <c r="GH166" s="41"/>
      <c r="GI166" s="41"/>
      <c r="GJ166" s="41"/>
      <c r="GK166" s="41"/>
      <c r="GL166" s="41"/>
      <c r="GM166" s="41"/>
      <c r="GN166" s="41"/>
      <c r="GO166" s="41"/>
      <c r="GP166" s="41"/>
      <c r="GQ166" s="41"/>
      <c r="GR166" s="41"/>
      <c r="GS166" s="41"/>
      <c r="GT166" s="41"/>
      <c r="GU166" s="41"/>
      <c r="GV166" s="41"/>
    </row>
    <row r="167" spans="1:204" ht="16.5" customHeight="1" x14ac:dyDescent="0.2">
      <c r="A167" s="82"/>
      <c r="B167" s="130"/>
      <c r="C167" s="131"/>
      <c r="D167" s="66" t="s">
        <v>121</v>
      </c>
      <c r="E167" s="40" t="s">
        <v>197</v>
      </c>
      <c r="F167" s="40" t="s">
        <v>102</v>
      </c>
      <c r="G167" s="40">
        <f t="shared" si="78"/>
        <v>20</v>
      </c>
      <c r="H167" s="40">
        <f t="shared" si="79"/>
        <v>40</v>
      </c>
      <c r="I167" s="40">
        <f t="shared" si="79"/>
        <v>0</v>
      </c>
      <c r="J167" s="39" t="s">
        <v>95</v>
      </c>
      <c r="K167" s="39"/>
      <c r="L167" s="39"/>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v>20</v>
      </c>
      <c r="AK167" s="40">
        <v>40</v>
      </c>
      <c r="AL167" s="40">
        <v>0</v>
      </c>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row>
    <row r="168" spans="1:204" ht="16.5" customHeight="1" x14ac:dyDescent="0.2">
      <c r="A168" s="82"/>
      <c r="B168" s="130"/>
      <c r="C168" s="131"/>
      <c r="D168" s="66" t="s">
        <v>123</v>
      </c>
      <c r="E168" s="40" t="s">
        <v>196</v>
      </c>
      <c r="F168" s="40" t="s">
        <v>94</v>
      </c>
      <c r="G168" s="40">
        <f t="shared" si="78"/>
        <v>184</v>
      </c>
      <c r="H168" s="40">
        <f t="shared" si="79"/>
        <v>203</v>
      </c>
      <c r="I168" s="40">
        <f t="shared" si="79"/>
        <v>232</v>
      </c>
      <c r="J168" s="39" t="s">
        <v>95</v>
      </c>
      <c r="K168" s="39"/>
      <c r="L168" s="39"/>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v>184</v>
      </c>
      <c r="AK168" s="40">
        <v>203</v>
      </c>
      <c r="AL168" s="40">
        <v>232</v>
      </c>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row>
    <row r="169" spans="1:204" ht="16.5" customHeight="1" x14ac:dyDescent="0.2">
      <c r="A169" s="82"/>
      <c r="B169" s="130"/>
      <c r="C169" s="131"/>
      <c r="D169" s="66" t="s">
        <v>123</v>
      </c>
      <c r="E169" s="40" t="s">
        <v>197</v>
      </c>
      <c r="F169" s="40" t="s">
        <v>102</v>
      </c>
      <c r="G169" s="40">
        <f t="shared" si="78"/>
        <v>3212</v>
      </c>
      <c r="H169" s="40">
        <f t="shared" si="79"/>
        <v>3382</v>
      </c>
      <c r="I169" s="40">
        <f t="shared" si="79"/>
        <v>3660</v>
      </c>
      <c r="J169" s="39" t="s">
        <v>95</v>
      </c>
      <c r="K169" s="39"/>
      <c r="L169" s="39"/>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v>3212</v>
      </c>
      <c r="AK169" s="40">
        <v>3382</v>
      </c>
      <c r="AL169" s="40">
        <v>3660</v>
      </c>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c r="EX169" s="41"/>
      <c r="EY169" s="41"/>
      <c r="EZ169" s="41"/>
      <c r="FA169" s="41"/>
      <c r="FB169" s="41"/>
      <c r="FC169" s="41"/>
      <c r="FD169" s="41"/>
      <c r="FE169" s="41"/>
      <c r="FF169" s="41"/>
      <c r="FG169" s="41"/>
      <c r="FH169" s="41"/>
      <c r="FI169" s="41"/>
      <c r="FJ169" s="41"/>
      <c r="FK169" s="41"/>
      <c r="FL169" s="41"/>
      <c r="FM169" s="41"/>
      <c r="FN169" s="41"/>
      <c r="FO169" s="41"/>
      <c r="FP169" s="41"/>
      <c r="FQ169" s="41"/>
      <c r="FR169" s="41"/>
      <c r="FS169" s="41"/>
      <c r="FT169" s="41"/>
      <c r="FU169" s="41"/>
      <c r="FV169" s="41"/>
      <c r="FW169" s="41"/>
      <c r="FX169" s="41"/>
      <c r="FY169" s="41"/>
      <c r="FZ169" s="41"/>
      <c r="GA169" s="41"/>
      <c r="GB169" s="41"/>
      <c r="GC169" s="41"/>
      <c r="GD169" s="41"/>
      <c r="GE169" s="41"/>
      <c r="GF169" s="41"/>
      <c r="GG169" s="41"/>
      <c r="GH169" s="41"/>
      <c r="GI169" s="41"/>
      <c r="GJ169" s="41"/>
      <c r="GK169" s="41"/>
      <c r="GL169" s="41"/>
      <c r="GM169" s="41"/>
      <c r="GN169" s="41"/>
      <c r="GO169" s="41"/>
      <c r="GP169" s="41"/>
      <c r="GQ169" s="41"/>
      <c r="GR169" s="41"/>
      <c r="GS169" s="41"/>
      <c r="GT169" s="41"/>
      <c r="GU169" s="41"/>
      <c r="GV169" s="41"/>
    </row>
    <row r="170" spans="1:204" ht="53.25" customHeight="1" x14ac:dyDescent="0.2">
      <c r="A170" s="82"/>
      <c r="B170" s="130"/>
      <c r="C170" s="131"/>
      <c r="D170" s="66" t="s">
        <v>127</v>
      </c>
      <c r="E170" s="40" t="s">
        <v>196</v>
      </c>
      <c r="F170" s="40" t="s">
        <v>94</v>
      </c>
      <c r="G170" s="40">
        <f t="shared" si="78"/>
        <v>1</v>
      </c>
      <c r="H170" s="40">
        <f t="shared" si="79"/>
        <v>1</v>
      </c>
      <c r="I170" s="40">
        <f t="shared" si="79"/>
        <v>1</v>
      </c>
      <c r="J170" s="39" t="s">
        <v>95</v>
      </c>
      <c r="K170" s="39"/>
      <c r="L170" s="39"/>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v>1</v>
      </c>
      <c r="AK170" s="40">
        <v>1</v>
      </c>
      <c r="AL170" s="40">
        <v>1</v>
      </c>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row>
    <row r="171" spans="1:204" ht="55.5" customHeight="1" x14ac:dyDescent="0.2">
      <c r="A171" s="82"/>
      <c r="B171" s="130"/>
      <c r="C171" s="131"/>
      <c r="D171" s="66" t="s">
        <v>127</v>
      </c>
      <c r="E171" s="40" t="s">
        <v>197</v>
      </c>
      <c r="F171" s="40" t="s">
        <v>102</v>
      </c>
      <c r="G171" s="40">
        <f t="shared" si="78"/>
        <v>10</v>
      </c>
      <c r="H171" s="40">
        <f t="shared" si="79"/>
        <v>12</v>
      </c>
      <c r="I171" s="40">
        <f t="shared" si="79"/>
        <v>15</v>
      </c>
      <c r="J171" s="39" t="s">
        <v>95</v>
      </c>
      <c r="K171" s="39"/>
      <c r="L171" s="39"/>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126">
        <v>10</v>
      </c>
      <c r="AK171" s="126">
        <v>12</v>
      </c>
      <c r="AL171" s="126">
        <v>15</v>
      </c>
      <c r="AM171" s="126"/>
      <c r="AN171" s="126"/>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row>
    <row r="172" spans="1:204" ht="16.5" customHeight="1" x14ac:dyDescent="0.2">
      <c r="A172" s="82"/>
      <c r="B172" s="130"/>
      <c r="C172" s="131"/>
      <c r="D172" s="66" t="s">
        <v>124</v>
      </c>
      <c r="E172" s="40" t="s">
        <v>196</v>
      </c>
      <c r="F172" s="40" t="s">
        <v>94</v>
      </c>
      <c r="G172" s="40">
        <f t="shared" si="78"/>
        <v>10</v>
      </c>
      <c r="H172" s="40">
        <f t="shared" si="79"/>
        <v>13</v>
      </c>
      <c r="I172" s="40">
        <f t="shared" si="79"/>
        <v>15</v>
      </c>
      <c r="J172" s="39" t="s">
        <v>95</v>
      </c>
      <c r="K172" s="39"/>
      <c r="L172" s="39"/>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v>10</v>
      </c>
      <c r="AK172" s="40">
        <v>13</v>
      </c>
      <c r="AL172" s="40">
        <v>15</v>
      </c>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row>
    <row r="173" spans="1:204" ht="16.5" customHeight="1" x14ac:dyDescent="0.2">
      <c r="A173" s="82"/>
      <c r="B173" s="130"/>
      <c r="C173" s="131"/>
      <c r="D173" s="66" t="s">
        <v>124</v>
      </c>
      <c r="E173" s="40" t="s">
        <v>197</v>
      </c>
      <c r="F173" s="40" t="s">
        <v>102</v>
      </c>
      <c r="G173" s="38">
        <f t="shared" si="78"/>
        <v>100</v>
      </c>
      <c r="H173" s="38">
        <f t="shared" si="79"/>
        <v>100</v>
      </c>
      <c r="I173" s="38">
        <f t="shared" si="79"/>
        <v>100</v>
      </c>
      <c r="J173" s="39" t="s">
        <v>95</v>
      </c>
      <c r="K173" s="39"/>
      <c r="L173" s="39"/>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38">
        <v>100</v>
      </c>
      <c r="AK173" s="38">
        <v>100</v>
      </c>
      <c r="AL173" s="38">
        <v>100</v>
      </c>
      <c r="AM173" s="38"/>
      <c r="AN173" s="38"/>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row>
    <row r="174" spans="1:204" ht="16.5" customHeight="1" x14ac:dyDescent="0.2">
      <c r="A174" s="82"/>
      <c r="B174" s="130"/>
      <c r="C174" s="131"/>
      <c r="D174" s="66" t="s">
        <v>125</v>
      </c>
      <c r="E174" s="40" t="s">
        <v>196</v>
      </c>
      <c r="F174" s="40" t="s">
        <v>94</v>
      </c>
      <c r="G174" s="40">
        <f t="shared" si="78"/>
        <v>2</v>
      </c>
      <c r="H174" s="40">
        <f t="shared" si="79"/>
        <v>2</v>
      </c>
      <c r="I174" s="40">
        <f t="shared" si="79"/>
        <v>3</v>
      </c>
      <c r="J174" s="39" t="s">
        <v>95</v>
      </c>
      <c r="K174" s="39"/>
      <c r="L174" s="39"/>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v>2</v>
      </c>
      <c r="AK174" s="40">
        <v>2</v>
      </c>
      <c r="AL174" s="40">
        <v>3</v>
      </c>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row>
    <row r="175" spans="1:204" ht="16.5" customHeight="1" x14ac:dyDescent="0.2">
      <c r="A175" s="82"/>
      <c r="B175" s="130"/>
      <c r="C175" s="131"/>
      <c r="D175" s="66" t="s">
        <v>125</v>
      </c>
      <c r="E175" s="40" t="s">
        <v>197</v>
      </c>
      <c r="F175" s="40" t="s">
        <v>102</v>
      </c>
      <c r="G175" s="38">
        <f t="shared" si="78"/>
        <v>15</v>
      </c>
      <c r="H175" s="38">
        <f t="shared" si="79"/>
        <v>15</v>
      </c>
      <c r="I175" s="38">
        <f t="shared" si="79"/>
        <v>15</v>
      </c>
      <c r="J175" s="39" t="s">
        <v>95</v>
      </c>
      <c r="K175" s="39"/>
      <c r="L175" s="39"/>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38">
        <v>15</v>
      </c>
      <c r="AK175" s="38">
        <v>15</v>
      </c>
      <c r="AL175" s="38">
        <v>15</v>
      </c>
      <c r="AM175" s="38"/>
      <c r="AN175" s="38"/>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row>
    <row r="176" spans="1:204" ht="48" customHeight="1" x14ac:dyDescent="0.2">
      <c r="A176" s="82"/>
      <c r="B176" s="130"/>
      <c r="C176" s="131"/>
      <c r="D176" s="66" t="s">
        <v>99</v>
      </c>
      <c r="E176" s="40" t="s">
        <v>196</v>
      </c>
      <c r="F176" s="40" t="s">
        <v>94</v>
      </c>
      <c r="G176" s="40">
        <f t="shared" si="78"/>
        <v>17</v>
      </c>
      <c r="H176" s="40">
        <f t="shared" si="79"/>
        <v>20</v>
      </c>
      <c r="I176" s="40">
        <f t="shared" si="79"/>
        <v>23</v>
      </c>
      <c r="J176" s="39" t="s">
        <v>95</v>
      </c>
      <c r="K176" s="39"/>
      <c r="L176" s="39"/>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v>17</v>
      </c>
      <c r="AK176" s="40">
        <v>20</v>
      </c>
      <c r="AL176" s="40">
        <v>23</v>
      </c>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c r="EX176" s="41"/>
      <c r="EY176" s="41"/>
      <c r="EZ176" s="41"/>
      <c r="FA176" s="41"/>
      <c r="FB176" s="41"/>
      <c r="FC176" s="41"/>
      <c r="FD176" s="41"/>
      <c r="FE176" s="41"/>
      <c r="FF176" s="41"/>
      <c r="FG176" s="41"/>
      <c r="FH176" s="41"/>
      <c r="FI176" s="41"/>
      <c r="FJ176" s="41"/>
      <c r="FK176" s="41"/>
      <c r="FL176" s="41"/>
      <c r="FM176" s="41"/>
      <c r="FN176" s="41"/>
      <c r="FO176" s="41"/>
      <c r="FP176" s="41"/>
      <c r="FQ176" s="41"/>
      <c r="FR176" s="41"/>
      <c r="FS176" s="41"/>
      <c r="FT176" s="41"/>
      <c r="FU176" s="41"/>
      <c r="FV176" s="41"/>
      <c r="FW176" s="41"/>
      <c r="FX176" s="41"/>
      <c r="FY176" s="41"/>
      <c r="FZ176" s="41"/>
      <c r="GA176" s="41"/>
      <c r="GB176" s="41"/>
      <c r="GC176" s="41"/>
      <c r="GD176" s="41"/>
      <c r="GE176" s="41"/>
      <c r="GF176" s="41"/>
      <c r="GG176" s="41"/>
      <c r="GH176" s="41"/>
      <c r="GI176" s="41"/>
      <c r="GJ176" s="41"/>
      <c r="GK176" s="41"/>
      <c r="GL176" s="41"/>
      <c r="GM176" s="41"/>
      <c r="GN176" s="41"/>
      <c r="GO176" s="41"/>
      <c r="GP176" s="41"/>
      <c r="GQ176" s="41"/>
      <c r="GR176" s="41"/>
      <c r="GS176" s="41"/>
      <c r="GT176" s="41"/>
      <c r="GU176" s="41"/>
      <c r="GV176" s="41"/>
    </row>
    <row r="177" spans="1:204" ht="48" customHeight="1" x14ac:dyDescent="0.2">
      <c r="A177" s="82"/>
      <c r="B177" s="130"/>
      <c r="C177" s="131"/>
      <c r="D177" s="66" t="s">
        <v>99</v>
      </c>
      <c r="E177" s="40" t="s">
        <v>197</v>
      </c>
      <c r="F177" s="40" t="s">
        <v>102</v>
      </c>
      <c r="G177" s="40">
        <f t="shared" si="78"/>
        <v>350</v>
      </c>
      <c r="H177" s="40">
        <f t="shared" si="79"/>
        <v>430</v>
      </c>
      <c r="I177" s="40">
        <f t="shared" si="79"/>
        <v>460</v>
      </c>
      <c r="J177" s="39" t="s">
        <v>95</v>
      </c>
      <c r="K177" s="39"/>
      <c r="L177" s="39"/>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v>350</v>
      </c>
      <c r="AK177" s="40">
        <v>430</v>
      </c>
      <c r="AL177" s="40">
        <v>460</v>
      </c>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c r="EX177" s="41"/>
      <c r="EY177" s="41"/>
      <c r="EZ177" s="41"/>
      <c r="FA177" s="41"/>
      <c r="FB177" s="41"/>
      <c r="FC177" s="41"/>
      <c r="FD177" s="41"/>
      <c r="FE177" s="41"/>
      <c r="FF177" s="41"/>
      <c r="FG177" s="41"/>
      <c r="FH177" s="41"/>
      <c r="FI177" s="41"/>
      <c r="FJ177" s="41"/>
      <c r="FK177" s="41"/>
      <c r="FL177" s="41"/>
      <c r="FM177" s="41"/>
      <c r="FN177" s="41"/>
      <c r="FO177" s="41"/>
      <c r="FP177" s="41"/>
      <c r="FQ177" s="41"/>
      <c r="FR177" s="41"/>
      <c r="FS177" s="41"/>
      <c r="FT177" s="41"/>
      <c r="FU177" s="41"/>
      <c r="FV177" s="41"/>
      <c r="FW177" s="41"/>
      <c r="FX177" s="41"/>
      <c r="FY177" s="41"/>
      <c r="FZ177" s="41"/>
      <c r="GA177" s="41"/>
      <c r="GB177" s="41"/>
      <c r="GC177" s="41"/>
      <c r="GD177" s="41"/>
      <c r="GE177" s="41"/>
      <c r="GF177" s="41"/>
      <c r="GG177" s="41"/>
      <c r="GH177" s="41"/>
      <c r="GI177" s="41"/>
      <c r="GJ177" s="41"/>
      <c r="GK177" s="41"/>
      <c r="GL177" s="41"/>
      <c r="GM177" s="41"/>
      <c r="GN177" s="41"/>
      <c r="GO177" s="41"/>
      <c r="GP177" s="41"/>
      <c r="GQ177" s="41"/>
      <c r="GR177" s="41"/>
      <c r="GS177" s="41"/>
      <c r="GT177" s="41"/>
      <c r="GU177" s="41"/>
      <c r="GV177" s="41"/>
    </row>
    <row r="178" spans="1:204" ht="58.5" customHeight="1" x14ac:dyDescent="0.2">
      <c r="A178" s="82"/>
      <c r="B178" s="130"/>
      <c r="C178" s="131"/>
      <c r="D178" s="66" t="s">
        <v>126</v>
      </c>
      <c r="E178" s="40" t="s">
        <v>196</v>
      </c>
      <c r="F178" s="40" t="s">
        <v>94</v>
      </c>
      <c r="G178" s="40">
        <f t="shared" si="78"/>
        <v>71</v>
      </c>
      <c r="H178" s="40">
        <f t="shared" si="79"/>
        <v>71</v>
      </c>
      <c r="I178" s="40">
        <f t="shared" si="79"/>
        <v>75</v>
      </c>
      <c r="J178" s="39" t="s">
        <v>95</v>
      </c>
      <c r="K178" s="39"/>
      <c r="L178" s="39"/>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v>71</v>
      </c>
      <c r="AK178" s="40">
        <v>71</v>
      </c>
      <c r="AL178" s="40">
        <v>75</v>
      </c>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c r="EX178" s="41"/>
      <c r="EY178" s="41"/>
      <c r="EZ178" s="41"/>
      <c r="FA178" s="41"/>
      <c r="FB178" s="41"/>
      <c r="FC178" s="41"/>
      <c r="FD178" s="41"/>
      <c r="FE178" s="41"/>
      <c r="FF178" s="41"/>
      <c r="FG178" s="41"/>
      <c r="FH178" s="41"/>
      <c r="FI178" s="41"/>
      <c r="FJ178" s="41"/>
      <c r="FK178" s="41"/>
      <c r="FL178" s="41"/>
      <c r="FM178" s="41"/>
      <c r="FN178" s="41"/>
      <c r="FO178" s="41"/>
      <c r="FP178" s="41"/>
      <c r="FQ178" s="41"/>
      <c r="FR178" s="41"/>
      <c r="FS178" s="41"/>
      <c r="FT178" s="41"/>
      <c r="FU178" s="41"/>
      <c r="FV178" s="41"/>
      <c r="FW178" s="41"/>
      <c r="FX178" s="41"/>
      <c r="FY178" s="41"/>
      <c r="FZ178" s="41"/>
      <c r="GA178" s="41"/>
      <c r="GB178" s="41"/>
      <c r="GC178" s="41"/>
      <c r="GD178" s="41"/>
      <c r="GE178" s="41"/>
      <c r="GF178" s="41"/>
      <c r="GG178" s="41"/>
      <c r="GH178" s="41"/>
      <c r="GI178" s="41"/>
      <c r="GJ178" s="41"/>
      <c r="GK178" s="41"/>
      <c r="GL178" s="41"/>
      <c r="GM178" s="41"/>
      <c r="GN178" s="41"/>
      <c r="GO178" s="41"/>
      <c r="GP178" s="41"/>
      <c r="GQ178" s="41"/>
      <c r="GR178" s="41"/>
      <c r="GS178" s="41"/>
      <c r="GT178" s="41"/>
      <c r="GU178" s="41"/>
      <c r="GV178" s="41"/>
    </row>
    <row r="179" spans="1:204" ht="58.5" customHeight="1" x14ac:dyDescent="0.2">
      <c r="A179" s="77"/>
      <c r="B179" s="133"/>
      <c r="C179" s="122"/>
      <c r="D179" s="66" t="s">
        <v>126</v>
      </c>
      <c r="E179" s="40" t="s">
        <v>197</v>
      </c>
      <c r="F179" s="40" t="s">
        <v>102</v>
      </c>
      <c r="G179" s="40">
        <f t="shared" si="78"/>
        <v>40</v>
      </c>
      <c r="H179" s="40">
        <f t="shared" si="79"/>
        <v>20</v>
      </c>
      <c r="I179" s="40">
        <f t="shared" si="79"/>
        <v>40</v>
      </c>
      <c r="J179" s="39" t="s">
        <v>95</v>
      </c>
      <c r="K179" s="39"/>
      <c r="L179" s="39"/>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v>40</v>
      </c>
      <c r="AK179" s="40">
        <v>20</v>
      </c>
      <c r="AL179" s="40">
        <v>40</v>
      </c>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c r="EX179" s="41"/>
      <c r="EY179" s="41"/>
      <c r="EZ179" s="41"/>
      <c r="FA179" s="41"/>
      <c r="FB179" s="41"/>
      <c r="FC179" s="41"/>
      <c r="FD179" s="41"/>
      <c r="FE179" s="41"/>
      <c r="FF179" s="41"/>
      <c r="FG179" s="41"/>
      <c r="FH179" s="41"/>
      <c r="FI179" s="41"/>
      <c r="FJ179" s="41"/>
      <c r="FK179" s="41"/>
      <c r="FL179" s="41"/>
      <c r="FM179" s="41"/>
      <c r="FN179" s="41"/>
      <c r="FO179" s="41"/>
      <c r="FP179" s="41"/>
      <c r="FQ179" s="41"/>
      <c r="FR179" s="41"/>
      <c r="FS179" s="41"/>
      <c r="FT179" s="41"/>
      <c r="FU179" s="41"/>
      <c r="FV179" s="41"/>
      <c r="FW179" s="41"/>
      <c r="FX179" s="41"/>
      <c r="FY179" s="41"/>
      <c r="FZ179" s="41"/>
      <c r="GA179" s="41"/>
      <c r="GB179" s="41"/>
      <c r="GC179" s="41"/>
      <c r="GD179" s="41"/>
      <c r="GE179" s="41"/>
      <c r="GF179" s="41"/>
      <c r="GG179" s="41"/>
      <c r="GH179" s="41"/>
      <c r="GI179" s="41"/>
      <c r="GJ179" s="41"/>
      <c r="GK179" s="41"/>
      <c r="GL179" s="41"/>
      <c r="GM179" s="41"/>
      <c r="GN179" s="41"/>
      <c r="GO179" s="41"/>
      <c r="GP179" s="41"/>
      <c r="GQ179" s="41"/>
      <c r="GR179" s="41"/>
      <c r="GS179" s="41"/>
      <c r="GT179" s="41"/>
      <c r="GU179" s="41"/>
      <c r="GV179" s="41"/>
    </row>
    <row r="180" spans="1:204" s="88" customFormat="1" ht="18.75" customHeight="1" x14ac:dyDescent="0.25">
      <c r="A180" s="138"/>
      <c r="B180" s="139" t="s">
        <v>256</v>
      </c>
      <c r="C180" s="140"/>
      <c r="D180" s="140"/>
      <c r="E180" s="140"/>
      <c r="F180" s="140"/>
      <c r="G180" s="140"/>
      <c r="H180" s="140"/>
      <c r="I180" s="140"/>
      <c r="J180" s="141"/>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c r="CL180" s="142"/>
      <c r="CM180" s="142"/>
      <c r="CN180" s="142"/>
      <c r="CO180" s="142"/>
      <c r="CP180" s="142"/>
      <c r="CQ180" s="142"/>
      <c r="CR180" s="142"/>
      <c r="CS180" s="142"/>
      <c r="CT180" s="142"/>
      <c r="CU180" s="142"/>
      <c r="CV180" s="142"/>
      <c r="CW180" s="142"/>
      <c r="CX180" s="142"/>
      <c r="CY180" s="142"/>
      <c r="CZ180" s="142"/>
      <c r="DA180" s="142"/>
      <c r="DB180" s="142"/>
      <c r="DC180" s="142"/>
      <c r="DD180" s="142"/>
      <c r="DE180" s="142"/>
      <c r="DF180" s="142"/>
      <c r="DG180" s="142"/>
      <c r="DH180" s="142"/>
      <c r="DI180" s="142"/>
      <c r="DJ180" s="142"/>
      <c r="DK180" s="142"/>
      <c r="DL180" s="142"/>
      <c r="DM180" s="142"/>
      <c r="DN180" s="142"/>
      <c r="DO180" s="142"/>
      <c r="DP180" s="142"/>
      <c r="DQ180" s="142"/>
      <c r="DR180" s="142"/>
      <c r="DS180" s="142"/>
      <c r="DT180" s="142"/>
      <c r="DU180" s="142"/>
      <c r="DV180" s="142"/>
      <c r="DW180" s="142"/>
      <c r="DX180" s="142"/>
      <c r="DY180" s="142"/>
      <c r="DZ180" s="142"/>
      <c r="EA180" s="142"/>
      <c r="EB180" s="142"/>
      <c r="EC180" s="142"/>
      <c r="ED180" s="142"/>
      <c r="EE180" s="142"/>
      <c r="EF180" s="142"/>
      <c r="EG180" s="142"/>
      <c r="EH180" s="142"/>
      <c r="EI180" s="142"/>
      <c r="EJ180" s="142"/>
      <c r="EK180" s="142"/>
      <c r="EL180" s="142"/>
      <c r="EM180" s="142"/>
      <c r="EN180" s="142"/>
      <c r="EO180" s="142"/>
      <c r="EP180" s="142"/>
      <c r="EQ180" s="142"/>
      <c r="ER180" s="142"/>
      <c r="ES180" s="142"/>
      <c r="ET180" s="142"/>
      <c r="EU180" s="142"/>
      <c r="EV180" s="142"/>
      <c r="EW180" s="142"/>
      <c r="EX180" s="142"/>
      <c r="EY180" s="142"/>
      <c r="EZ180" s="142"/>
      <c r="FA180" s="142"/>
      <c r="FB180" s="142"/>
      <c r="FC180" s="142"/>
      <c r="FD180" s="142"/>
      <c r="FE180" s="142"/>
      <c r="FF180" s="142"/>
      <c r="FG180" s="142"/>
      <c r="FH180" s="142"/>
      <c r="FI180" s="142"/>
      <c r="FJ180" s="142"/>
      <c r="FK180" s="142"/>
      <c r="FL180" s="142"/>
      <c r="FM180" s="142"/>
      <c r="FN180" s="142"/>
      <c r="FO180" s="142"/>
      <c r="FP180" s="142"/>
      <c r="FQ180" s="142"/>
      <c r="FR180" s="142"/>
      <c r="FS180" s="142"/>
      <c r="FT180" s="142"/>
      <c r="FU180" s="142"/>
      <c r="FV180" s="142"/>
      <c r="FW180" s="142"/>
      <c r="FX180" s="142"/>
      <c r="FY180" s="142"/>
      <c r="FZ180" s="142"/>
      <c r="GA180" s="142"/>
      <c r="GB180" s="142"/>
      <c r="GC180" s="142"/>
      <c r="GD180" s="142"/>
      <c r="GE180" s="142"/>
      <c r="GF180" s="142"/>
      <c r="GG180" s="142"/>
      <c r="GH180" s="142"/>
      <c r="GI180" s="142"/>
      <c r="GJ180" s="142"/>
      <c r="GK180" s="142"/>
      <c r="GL180" s="142"/>
      <c r="GM180" s="142"/>
      <c r="GN180" s="142"/>
      <c r="GO180" s="142"/>
      <c r="GP180" s="142"/>
      <c r="GQ180" s="142"/>
      <c r="GR180" s="142"/>
      <c r="GS180" s="142"/>
      <c r="GT180" s="142"/>
      <c r="GU180" s="142"/>
      <c r="GV180" s="142"/>
    </row>
    <row r="181" spans="1:204" ht="51" x14ac:dyDescent="0.2">
      <c r="A181" s="143" t="s">
        <v>257</v>
      </c>
      <c r="B181" s="144" t="s">
        <v>258</v>
      </c>
      <c r="C181" s="50" t="s">
        <v>143</v>
      </c>
      <c r="D181" s="50" t="s">
        <v>99</v>
      </c>
      <c r="E181" s="40" t="s">
        <v>196</v>
      </c>
      <c r="F181" s="87" t="s">
        <v>94</v>
      </c>
      <c r="G181" s="100">
        <f t="shared" ref="G181:I186" si="80">Q181</f>
        <v>1</v>
      </c>
      <c r="H181" s="100">
        <f t="shared" si="80"/>
        <v>1</v>
      </c>
      <c r="I181" s="100">
        <f t="shared" si="80"/>
        <v>1</v>
      </c>
      <c r="J181" s="39" t="s">
        <v>192</v>
      </c>
      <c r="K181" s="39"/>
      <c r="L181" s="39"/>
      <c r="M181" s="40"/>
      <c r="N181" s="40"/>
      <c r="O181" s="40"/>
      <c r="P181" s="40"/>
      <c r="Q181" s="38">
        <v>1</v>
      </c>
      <c r="R181" s="38">
        <v>1</v>
      </c>
      <c r="S181" s="38">
        <v>1</v>
      </c>
      <c r="T181" s="40"/>
      <c r="U181" s="40"/>
      <c r="V181" s="41"/>
      <c r="W181" s="41"/>
      <c r="X181" s="41"/>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c r="EX181" s="41"/>
      <c r="EY181" s="41"/>
      <c r="EZ181" s="41"/>
      <c r="FA181" s="41"/>
      <c r="FB181" s="41"/>
      <c r="FC181" s="41"/>
      <c r="FD181" s="41"/>
      <c r="FE181" s="41"/>
      <c r="FF181" s="41"/>
      <c r="FG181" s="41"/>
      <c r="FH181" s="41"/>
      <c r="FI181" s="41"/>
      <c r="FJ181" s="41"/>
      <c r="FK181" s="41"/>
      <c r="FL181" s="41"/>
      <c r="FM181" s="41"/>
      <c r="FN181" s="41"/>
      <c r="FO181" s="41"/>
      <c r="FP181" s="41"/>
      <c r="FQ181" s="41"/>
      <c r="FR181" s="41"/>
      <c r="FS181" s="41"/>
      <c r="FT181" s="41"/>
      <c r="FU181" s="41"/>
      <c r="FV181" s="41"/>
      <c r="FW181" s="41"/>
      <c r="FX181" s="41"/>
      <c r="FY181" s="41"/>
      <c r="FZ181" s="41"/>
      <c r="GA181" s="41"/>
      <c r="GB181" s="41"/>
      <c r="GC181" s="41"/>
      <c r="GD181" s="41"/>
      <c r="GE181" s="41"/>
      <c r="GF181" s="41"/>
      <c r="GG181" s="41"/>
      <c r="GH181" s="41"/>
      <c r="GI181" s="41"/>
      <c r="GJ181" s="41"/>
      <c r="GK181" s="41"/>
      <c r="GL181" s="41"/>
      <c r="GM181" s="41"/>
      <c r="GN181" s="41"/>
      <c r="GO181" s="41"/>
      <c r="GP181" s="41"/>
      <c r="GQ181" s="41"/>
      <c r="GR181" s="41"/>
      <c r="GS181" s="41"/>
      <c r="GT181" s="41"/>
      <c r="GU181" s="41"/>
      <c r="GV181" s="41"/>
    </row>
    <row r="182" spans="1:204" ht="51" x14ac:dyDescent="0.2">
      <c r="A182" s="43"/>
      <c r="B182" s="145"/>
      <c r="C182" s="51"/>
      <c r="D182" s="50" t="s">
        <v>99</v>
      </c>
      <c r="E182" s="40" t="s">
        <v>197</v>
      </c>
      <c r="F182" s="87" t="s">
        <v>102</v>
      </c>
      <c r="G182" s="100">
        <f t="shared" si="80"/>
        <v>60</v>
      </c>
      <c r="H182" s="100">
        <f t="shared" si="80"/>
        <v>60</v>
      </c>
      <c r="I182" s="100">
        <f t="shared" si="80"/>
        <v>60</v>
      </c>
      <c r="J182" s="39" t="s">
        <v>192</v>
      </c>
      <c r="K182" s="39"/>
      <c r="L182" s="39"/>
      <c r="M182" s="40"/>
      <c r="N182" s="40"/>
      <c r="O182" s="40"/>
      <c r="P182" s="40"/>
      <c r="Q182" s="38">
        <v>60</v>
      </c>
      <c r="R182" s="38">
        <v>60</v>
      </c>
      <c r="S182" s="38">
        <v>60</v>
      </c>
      <c r="T182" s="40"/>
      <c r="U182" s="40"/>
      <c r="V182" s="41"/>
      <c r="W182" s="41"/>
      <c r="X182" s="41"/>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c r="EX182" s="41"/>
      <c r="EY182" s="41"/>
      <c r="EZ182" s="41"/>
      <c r="FA182" s="41"/>
      <c r="FB182" s="41"/>
      <c r="FC182" s="41"/>
      <c r="FD182" s="41"/>
      <c r="FE182" s="41"/>
      <c r="FF182" s="41"/>
      <c r="FG182" s="41"/>
      <c r="FH182" s="41"/>
      <c r="FI182" s="41"/>
      <c r="FJ182" s="41"/>
      <c r="FK182" s="41"/>
      <c r="FL182" s="41"/>
      <c r="FM182" s="41"/>
      <c r="FN182" s="41"/>
      <c r="FO182" s="41"/>
      <c r="FP182" s="41"/>
      <c r="FQ182" s="41"/>
      <c r="FR182" s="41"/>
      <c r="FS182" s="41"/>
      <c r="FT182" s="41"/>
      <c r="FU182" s="41"/>
      <c r="FV182" s="41"/>
      <c r="FW182" s="41"/>
      <c r="FX182" s="41"/>
      <c r="FY182" s="41"/>
      <c r="FZ182" s="41"/>
      <c r="GA182" s="41"/>
      <c r="GB182" s="41"/>
      <c r="GC182" s="41"/>
      <c r="GD182" s="41"/>
      <c r="GE182" s="41"/>
      <c r="GF182" s="41"/>
      <c r="GG182" s="41"/>
      <c r="GH182" s="41"/>
      <c r="GI182" s="41"/>
      <c r="GJ182" s="41"/>
      <c r="GK182" s="41"/>
      <c r="GL182" s="41"/>
      <c r="GM182" s="41"/>
      <c r="GN182" s="41"/>
      <c r="GO182" s="41"/>
      <c r="GP182" s="41"/>
      <c r="GQ182" s="41"/>
      <c r="GR182" s="41"/>
      <c r="GS182" s="41"/>
      <c r="GT182" s="41"/>
      <c r="GU182" s="41"/>
      <c r="GV182" s="41"/>
    </row>
    <row r="183" spans="1:204" ht="32.25" customHeight="1" x14ac:dyDescent="0.2">
      <c r="A183" s="46" t="s">
        <v>259</v>
      </c>
      <c r="B183" s="60" t="s">
        <v>260</v>
      </c>
      <c r="C183" s="50" t="s">
        <v>143</v>
      </c>
      <c r="D183" s="50" t="s">
        <v>99</v>
      </c>
      <c r="E183" s="40" t="s">
        <v>134</v>
      </c>
      <c r="F183" s="87" t="s">
        <v>94</v>
      </c>
      <c r="G183" s="100">
        <f t="shared" si="80"/>
        <v>50</v>
      </c>
      <c r="H183" s="100">
        <f t="shared" si="80"/>
        <v>50</v>
      </c>
      <c r="I183" s="100">
        <f t="shared" si="80"/>
        <v>50</v>
      </c>
      <c r="J183" s="39" t="s">
        <v>192</v>
      </c>
      <c r="K183" s="39"/>
      <c r="L183" s="39"/>
      <c r="M183" s="40"/>
      <c r="N183" s="40"/>
      <c r="O183" s="40"/>
      <c r="P183" s="40"/>
      <c r="Q183" s="38">
        <v>50</v>
      </c>
      <c r="R183" s="38">
        <v>50</v>
      </c>
      <c r="S183" s="38">
        <v>50</v>
      </c>
      <c r="T183" s="40"/>
      <c r="U183" s="40"/>
      <c r="V183" s="41"/>
      <c r="W183" s="41"/>
      <c r="X183" s="41"/>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c r="FA183" s="41"/>
      <c r="FB183" s="41"/>
      <c r="FC183" s="41"/>
      <c r="FD183" s="41"/>
      <c r="FE183" s="41"/>
      <c r="FF183" s="41"/>
      <c r="FG183" s="41"/>
      <c r="FH183" s="41"/>
      <c r="FI183" s="41"/>
      <c r="FJ183" s="41"/>
      <c r="FK183" s="41"/>
      <c r="FL183" s="41"/>
      <c r="FM183" s="41"/>
      <c r="FN183" s="41"/>
      <c r="FO183" s="41"/>
      <c r="FP183" s="41"/>
      <c r="FQ183" s="41"/>
      <c r="FR183" s="41"/>
      <c r="FS183" s="41"/>
      <c r="FT183" s="41"/>
      <c r="FU183" s="41"/>
      <c r="FV183" s="41"/>
      <c r="FW183" s="41"/>
      <c r="FX183" s="41"/>
      <c r="FY183" s="41"/>
      <c r="FZ183" s="41"/>
      <c r="GA183" s="41"/>
      <c r="GB183" s="41"/>
      <c r="GC183" s="41"/>
      <c r="GD183" s="41"/>
      <c r="GE183" s="41"/>
      <c r="GF183" s="41"/>
      <c r="GG183" s="41"/>
      <c r="GH183" s="41"/>
      <c r="GI183" s="41"/>
      <c r="GJ183" s="41"/>
      <c r="GK183" s="41"/>
      <c r="GL183" s="41"/>
      <c r="GM183" s="41"/>
      <c r="GN183" s="41"/>
      <c r="GO183" s="41"/>
      <c r="GP183" s="41"/>
      <c r="GQ183" s="41"/>
      <c r="GR183" s="41"/>
      <c r="GS183" s="41"/>
      <c r="GT183" s="41"/>
      <c r="GU183" s="41"/>
      <c r="GV183" s="41"/>
    </row>
    <row r="184" spans="1:204" ht="33" customHeight="1" x14ac:dyDescent="0.2">
      <c r="A184" s="42" t="s">
        <v>261</v>
      </c>
      <c r="B184" s="55" t="s">
        <v>262</v>
      </c>
      <c r="C184" s="50" t="s">
        <v>143</v>
      </c>
      <c r="D184" s="146" t="s">
        <v>99</v>
      </c>
      <c r="E184" s="40" t="s">
        <v>263</v>
      </c>
      <c r="F184" s="87" t="s">
        <v>102</v>
      </c>
      <c r="G184" s="100">
        <f t="shared" si="80"/>
        <v>2000</v>
      </c>
      <c r="H184" s="100">
        <f t="shared" si="80"/>
        <v>2500</v>
      </c>
      <c r="I184" s="100">
        <f t="shared" si="80"/>
        <v>3000</v>
      </c>
      <c r="J184" s="39" t="s">
        <v>192</v>
      </c>
      <c r="K184" s="39"/>
      <c r="L184" s="39"/>
      <c r="M184" s="40"/>
      <c r="N184" s="40"/>
      <c r="O184" s="40"/>
      <c r="P184" s="40"/>
      <c r="Q184" s="38">
        <v>2000</v>
      </c>
      <c r="R184" s="38">
        <v>2500</v>
      </c>
      <c r="S184" s="38">
        <v>3000</v>
      </c>
      <c r="T184" s="40"/>
      <c r="U184" s="40"/>
      <c r="V184" s="41"/>
      <c r="W184" s="41"/>
      <c r="X184" s="41"/>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c r="FC184" s="41"/>
      <c r="FD184" s="41"/>
      <c r="FE184" s="41"/>
      <c r="FF184" s="41"/>
      <c r="FG184" s="41"/>
      <c r="FH184" s="41"/>
      <c r="FI184" s="41"/>
      <c r="FJ184" s="41"/>
      <c r="FK184" s="41"/>
      <c r="FL184" s="41"/>
      <c r="FM184" s="41"/>
      <c r="FN184" s="41"/>
      <c r="FO184" s="41"/>
      <c r="FP184" s="41"/>
      <c r="FQ184" s="41"/>
      <c r="FR184" s="41"/>
      <c r="FS184" s="41"/>
      <c r="FT184" s="41"/>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1"/>
      <c r="GR184" s="41"/>
      <c r="GS184" s="41"/>
      <c r="GT184" s="41"/>
      <c r="GU184" s="41"/>
      <c r="GV184" s="41"/>
    </row>
    <row r="185" spans="1:204" ht="126" customHeight="1" x14ac:dyDescent="0.2">
      <c r="A185" s="46"/>
      <c r="B185" s="60"/>
      <c r="C185" s="61"/>
      <c r="D185" s="147" t="s">
        <v>99</v>
      </c>
      <c r="E185" s="148" t="s">
        <v>264</v>
      </c>
      <c r="F185" s="149" t="s">
        <v>145</v>
      </c>
      <c r="G185" s="110">
        <f t="shared" si="80"/>
        <v>60</v>
      </c>
      <c r="H185" s="110">
        <f t="shared" si="80"/>
        <v>65</v>
      </c>
      <c r="I185" s="110">
        <f t="shared" si="80"/>
        <v>70</v>
      </c>
      <c r="J185" s="39" t="s">
        <v>192</v>
      </c>
      <c r="K185" s="39"/>
      <c r="L185" s="39"/>
      <c r="M185" s="40"/>
      <c r="N185" s="40"/>
      <c r="O185" s="40"/>
      <c r="P185" s="40"/>
      <c r="Q185" s="40">
        <v>60</v>
      </c>
      <c r="R185" s="40">
        <v>65</v>
      </c>
      <c r="S185" s="40">
        <v>70</v>
      </c>
      <c r="T185" s="40"/>
      <c r="U185" s="40"/>
      <c r="V185" s="41"/>
      <c r="W185" s="41"/>
      <c r="X185" s="41"/>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c r="FC185" s="41"/>
      <c r="FD185" s="41"/>
      <c r="FE185" s="41"/>
      <c r="FF185" s="41"/>
      <c r="FG185" s="41"/>
      <c r="FH185" s="41"/>
      <c r="FI185" s="41"/>
      <c r="FJ185" s="41"/>
      <c r="FK185" s="41"/>
      <c r="FL185" s="41"/>
      <c r="FM185" s="41"/>
      <c r="FN185" s="41"/>
      <c r="FO185" s="41"/>
      <c r="FP185" s="41"/>
      <c r="FQ185" s="41"/>
      <c r="FR185" s="41"/>
      <c r="FS185" s="41"/>
      <c r="FT185" s="41"/>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1"/>
      <c r="GR185" s="41"/>
      <c r="GS185" s="41"/>
      <c r="GT185" s="41"/>
      <c r="GU185" s="41"/>
      <c r="GV185" s="41"/>
    </row>
    <row r="186" spans="1:204" ht="75" customHeight="1" x14ac:dyDescent="0.2">
      <c r="A186" s="43"/>
      <c r="B186" s="58"/>
      <c r="C186" s="63"/>
      <c r="D186" s="147" t="s">
        <v>99</v>
      </c>
      <c r="E186" s="150" t="s">
        <v>265</v>
      </c>
      <c r="F186" s="149" t="s">
        <v>145</v>
      </c>
      <c r="G186" s="110">
        <f t="shared" si="80"/>
        <v>70</v>
      </c>
      <c r="H186" s="110">
        <f t="shared" si="80"/>
        <v>75</v>
      </c>
      <c r="I186" s="110">
        <f t="shared" si="80"/>
        <v>80</v>
      </c>
      <c r="J186" s="39" t="s">
        <v>192</v>
      </c>
      <c r="K186" s="39"/>
      <c r="L186" s="39"/>
      <c r="M186" s="40"/>
      <c r="N186" s="40"/>
      <c r="O186" s="40"/>
      <c r="P186" s="40"/>
      <c r="Q186" s="40">
        <v>70</v>
      </c>
      <c r="R186" s="40">
        <v>75</v>
      </c>
      <c r="S186" s="40">
        <v>80</v>
      </c>
      <c r="T186" s="40"/>
      <c r="U186" s="40"/>
      <c r="V186" s="41"/>
      <c r="W186" s="41"/>
      <c r="X186" s="41"/>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c r="FC186" s="41"/>
      <c r="FD186" s="41"/>
      <c r="FE186" s="41"/>
      <c r="FF186" s="41"/>
      <c r="FG186" s="41"/>
      <c r="FH186" s="41"/>
      <c r="FI186" s="41"/>
      <c r="FJ186" s="41"/>
      <c r="FK186" s="41"/>
      <c r="FL186" s="41"/>
      <c r="FM186" s="41"/>
      <c r="FN186" s="41"/>
      <c r="FO186" s="41"/>
      <c r="FP186" s="41"/>
      <c r="FQ186" s="41"/>
      <c r="FR186" s="41"/>
      <c r="FS186" s="41"/>
      <c r="FT186" s="41"/>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1"/>
      <c r="GR186" s="41"/>
      <c r="GS186" s="41"/>
      <c r="GT186" s="41"/>
      <c r="GU186" s="41"/>
      <c r="GV186" s="41"/>
    </row>
    <row r="187" spans="1:204" ht="46.5" customHeight="1" x14ac:dyDescent="0.25">
      <c r="A187" s="151" t="s">
        <v>266</v>
      </c>
      <c r="B187" s="129" t="s">
        <v>267</v>
      </c>
      <c r="C187" s="45" t="s">
        <v>212</v>
      </c>
      <c r="D187" s="50" t="s">
        <v>99</v>
      </c>
      <c r="E187" s="40" t="s">
        <v>263</v>
      </c>
      <c r="F187" s="87" t="s">
        <v>102</v>
      </c>
      <c r="G187" s="100">
        <f>T187</f>
        <v>100</v>
      </c>
      <c r="H187" s="100">
        <f t="shared" ref="H187:I187" si="81">U187</f>
        <v>100</v>
      </c>
      <c r="I187" s="100">
        <f t="shared" si="81"/>
        <v>100</v>
      </c>
      <c r="J187" s="39" t="s">
        <v>192</v>
      </c>
      <c r="K187" s="39"/>
      <c r="L187" s="39"/>
      <c r="M187" s="40"/>
      <c r="N187" s="40"/>
      <c r="O187" s="40"/>
      <c r="P187" s="80"/>
      <c r="Q187" s="80"/>
      <c r="R187" s="80"/>
      <c r="S187" s="80"/>
      <c r="T187" s="38">
        <v>100</v>
      </c>
      <c r="U187" s="38">
        <v>100</v>
      </c>
      <c r="V187" s="38">
        <v>100</v>
      </c>
      <c r="W187" s="41"/>
      <c r="X187" s="41"/>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c r="FC187" s="41"/>
      <c r="FD187" s="41"/>
      <c r="FE187" s="41"/>
      <c r="FF187" s="41"/>
      <c r="FG187" s="41"/>
      <c r="FH187" s="41"/>
      <c r="FI187" s="41"/>
      <c r="FJ187" s="41"/>
      <c r="FK187" s="41"/>
      <c r="FL187" s="41"/>
      <c r="FM187" s="41"/>
      <c r="FN187" s="41"/>
      <c r="FO187" s="41"/>
      <c r="FP187" s="41"/>
      <c r="FQ187" s="41"/>
      <c r="FR187" s="41"/>
      <c r="FS187" s="41"/>
      <c r="FT187" s="41"/>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1"/>
      <c r="GR187" s="41"/>
      <c r="GS187" s="41"/>
      <c r="GT187" s="41"/>
      <c r="GU187" s="41"/>
      <c r="GV187" s="41"/>
    </row>
    <row r="188" spans="1:204" ht="75.75" customHeight="1" x14ac:dyDescent="0.2">
      <c r="A188" s="152" t="s">
        <v>268</v>
      </c>
      <c r="B188" s="153" t="s">
        <v>269</v>
      </c>
      <c r="C188" s="56" t="s">
        <v>270</v>
      </c>
      <c r="D188" s="66" t="s">
        <v>99</v>
      </c>
      <c r="E188" s="40" t="s">
        <v>263</v>
      </c>
      <c r="F188" s="87" t="s">
        <v>102</v>
      </c>
      <c r="G188" s="100">
        <f>AM188</f>
        <v>100</v>
      </c>
      <c r="H188" s="100">
        <f t="shared" ref="H188:I188" si="82">AN188</f>
        <v>100</v>
      </c>
      <c r="I188" s="100">
        <f t="shared" si="82"/>
        <v>100</v>
      </c>
      <c r="J188" s="39" t="s">
        <v>192</v>
      </c>
      <c r="K188" s="39"/>
      <c r="L188" s="39"/>
      <c r="M188" s="40"/>
      <c r="N188" s="40"/>
      <c r="O188" s="40"/>
      <c r="P188" s="40"/>
      <c r="Q188" s="40"/>
      <c r="R188" s="40"/>
      <c r="S188" s="40"/>
      <c r="T188" s="40"/>
      <c r="U188" s="40"/>
      <c r="V188" s="41"/>
      <c r="W188" s="41"/>
      <c r="X188" s="41"/>
      <c r="Y188" s="40"/>
      <c r="Z188" s="40"/>
      <c r="AA188" s="40"/>
      <c r="AB188" s="40"/>
      <c r="AC188" s="40"/>
      <c r="AD188" s="40"/>
      <c r="AE188" s="40"/>
      <c r="AF188" s="40"/>
      <c r="AG188" s="40"/>
      <c r="AH188" s="40"/>
      <c r="AI188" s="40"/>
      <c r="AJ188" s="40"/>
      <c r="AK188" s="40"/>
      <c r="AL188" s="40"/>
      <c r="AM188" s="38">
        <v>100</v>
      </c>
      <c r="AN188" s="38">
        <v>100</v>
      </c>
      <c r="AO188" s="38">
        <v>100</v>
      </c>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c r="FC188" s="41"/>
      <c r="FD188" s="41"/>
      <c r="FE188" s="41"/>
      <c r="FF188" s="41"/>
      <c r="FG188" s="41"/>
      <c r="FH188" s="41"/>
      <c r="FI188" s="41"/>
      <c r="FJ188" s="41"/>
      <c r="FK188" s="41"/>
      <c r="FL188" s="41"/>
      <c r="FM188" s="41"/>
      <c r="FN188" s="41"/>
      <c r="FO188" s="41"/>
      <c r="FP188" s="41"/>
      <c r="FQ188" s="41"/>
      <c r="FR188" s="41"/>
      <c r="FS188" s="41"/>
      <c r="FT188" s="41"/>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1"/>
      <c r="GR188" s="41"/>
      <c r="GS188" s="41"/>
      <c r="GT188" s="41"/>
      <c r="GU188" s="41"/>
      <c r="GV188" s="41"/>
    </row>
    <row r="189" spans="1:204" ht="51" x14ac:dyDescent="0.2">
      <c r="A189" s="42" t="s">
        <v>271</v>
      </c>
      <c r="B189" s="123" t="s">
        <v>272</v>
      </c>
      <c r="C189" s="50" t="s">
        <v>143</v>
      </c>
      <c r="D189" s="66" t="s">
        <v>99</v>
      </c>
      <c r="E189" s="40" t="s">
        <v>196</v>
      </c>
      <c r="F189" s="40" t="s">
        <v>94</v>
      </c>
      <c r="G189" s="154">
        <f t="shared" ref="G189:G190" si="83">Q189</f>
        <v>4</v>
      </c>
      <c r="H189" s="154">
        <f t="shared" ref="H189:I190" si="84">R189</f>
        <v>4</v>
      </c>
      <c r="I189" s="154">
        <f t="shared" si="84"/>
        <v>4</v>
      </c>
      <c r="J189" s="39" t="s">
        <v>192</v>
      </c>
      <c r="K189" s="39"/>
      <c r="L189" s="39"/>
      <c r="M189" s="40"/>
      <c r="N189" s="40"/>
      <c r="O189" s="40"/>
      <c r="P189" s="40"/>
      <c r="Q189" s="40">
        <v>4</v>
      </c>
      <c r="R189" s="40">
        <v>4</v>
      </c>
      <c r="S189" s="40">
        <v>4</v>
      </c>
      <c r="T189" s="40"/>
      <c r="U189" s="40"/>
      <c r="V189" s="41"/>
      <c r="W189" s="41"/>
      <c r="X189" s="41"/>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c r="FC189" s="41"/>
      <c r="FD189" s="41"/>
      <c r="FE189" s="41"/>
      <c r="FF189" s="41"/>
      <c r="FG189" s="41"/>
      <c r="FH189" s="41"/>
      <c r="FI189" s="41"/>
      <c r="FJ189" s="41"/>
      <c r="FK189" s="41"/>
      <c r="FL189" s="41"/>
      <c r="FM189" s="41"/>
      <c r="FN189" s="41"/>
      <c r="FO189" s="41"/>
      <c r="FP189" s="41"/>
      <c r="FQ189" s="41"/>
      <c r="FR189" s="41"/>
      <c r="FS189" s="41"/>
      <c r="FT189" s="41"/>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1"/>
      <c r="GR189" s="41"/>
      <c r="GS189" s="41"/>
      <c r="GT189" s="41"/>
      <c r="GU189" s="41"/>
      <c r="GV189" s="41"/>
    </row>
    <row r="190" spans="1:204" ht="51" x14ac:dyDescent="0.2">
      <c r="A190" s="77"/>
      <c r="B190" s="129"/>
      <c r="C190" s="155"/>
      <c r="D190" s="66" t="s">
        <v>99</v>
      </c>
      <c r="E190" s="40" t="s">
        <v>197</v>
      </c>
      <c r="F190" s="40" t="s">
        <v>102</v>
      </c>
      <c r="G190" s="154">
        <f t="shared" si="83"/>
        <v>400</v>
      </c>
      <c r="H190" s="154">
        <f t="shared" si="84"/>
        <v>400</v>
      </c>
      <c r="I190" s="154">
        <f t="shared" si="84"/>
        <v>400</v>
      </c>
      <c r="J190" s="39" t="s">
        <v>192</v>
      </c>
      <c r="K190" s="39"/>
      <c r="L190" s="39"/>
      <c r="M190" s="40"/>
      <c r="N190" s="40"/>
      <c r="O190" s="40"/>
      <c r="P190" s="40"/>
      <c r="Q190" s="40">
        <v>400</v>
      </c>
      <c r="R190" s="40">
        <v>400</v>
      </c>
      <c r="S190" s="40">
        <v>400</v>
      </c>
      <c r="T190" s="40"/>
      <c r="U190" s="40"/>
      <c r="V190" s="41"/>
      <c r="W190" s="41"/>
      <c r="X190" s="41"/>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c r="EX190" s="41"/>
      <c r="EY190" s="41"/>
      <c r="EZ190" s="41"/>
      <c r="FA190" s="41"/>
      <c r="FB190" s="41"/>
      <c r="FC190" s="41"/>
      <c r="FD190" s="41"/>
      <c r="FE190" s="41"/>
      <c r="FF190" s="41"/>
      <c r="FG190" s="41"/>
      <c r="FH190" s="41"/>
      <c r="FI190" s="41"/>
      <c r="FJ190" s="41"/>
      <c r="FK190" s="41"/>
      <c r="FL190" s="41"/>
      <c r="FM190" s="41"/>
      <c r="FN190" s="41"/>
      <c r="FO190" s="41"/>
      <c r="FP190" s="41"/>
      <c r="FQ190" s="41"/>
      <c r="FR190" s="41"/>
      <c r="FS190" s="41"/>
      <c r="FT190" s="41"/>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1"/>
      <c r="GR190" s="41"/>
      <c r="GS190" s="41"/>
      <c r="GT190" s="41"/>
      <c r="GU190" s="41"/>
      <c r="GV190" s="41"/>
    </row>
    <row r="191" spans="1:204" s="88" customFormat="1" ht="29.25" customHeight="1" x14ac:dyDescent="0.25">
      <c r="A191" s="138"/>
      <c r="B191" s="139" t="s">
        <v>273</v>
      </c>
      <c r="C191" s="140"/>
      <c r="D191" s="140"/>
      <c r="E191" s="140"/>
      <c r="F191" s="140"/>
      <c r="G191" s="140"/>
      <c r="H191" s="140"/>
      <c r="I191" s="140"/>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141"/>
      <c r="BU191" s="141"/>
      <c r="BV191" s="141"/>
      <c r="BW191" s="141"/>
      <c r="BX191" s="141"/>
      <c r="BY191" s="141"/>
      <c r="BZ191" s="141"/>
      <c r="CA191" s="141"/>
      <c r="CB191" s="141"/>
      <c r="CC191" s="141"/>
      <c r="CD191" s="141"/>
      <c r="CE191" s="141"/>
      <c r="CF191" s="141"/>
      <c r="CG191" s="141"/>
      <c r="CH191" s="141"/>
      <c r="CI191" s="141"/>
      <c r="CJ191" s="141"/>
      <c r="CK191" s="141"/>
      <c r="CL191" s="141"/>
      <c r="CM191" s="141"/>
      <c r="CN191" s="141"/>
      <c r="CO191" s="141"/>
      <c r="CP191" s="141"/>
      <c r="CQ191" s="141"/>
      <c r="CR191" s="141"/>
      <c r="CS191" s="141"/>
      <c r="CT191" s="141"/>
      <c r="CU191" s="141"/>
      <c r="CV191" s="141"/>
      <c r="CW191" s="141"/>
      <c r="CX191" s="141"/>
      <c r="CY191" s="141"/>
      <c r="CZ191" s="141"/>
      <c r="DA191" s="141"/>
      <c r="DB191" s="141"/>
      <c r="DC191" s="141"/>
      <c r="DD191" s="141"/>
      <c r="DE191" s="141"/>
      <c r="DF191" s="141"/>
      <c r="DG191" s="141"/>
      <c r="DH191" s="141"/>
      <c r="DI191" s="141"/>
      <c r="DJ191" s="141"/>
      <c r="DK191" s="141"/>
      <c r="DL191" s="141"/>
      <c r="DM191" s="141"/>
      <c r="DN191" s="141"/>
      <c r="DO191" s="141"/>
      <c r="DP191" s="141"/>
      <c r="DQ191" s="141"/>
      <c r="DR191" s="141"/>
      <c r="DS191" s="141"/>
      <c r="DT191" s="141"/>
      <c r="DU191" s="141"/>
      <c r="DV191" s="141"/>
      <c r="DW191" s="141"/>
      <c r="DX191" s="141"/>
      <c r="DY191" s="141"/>
      <c r="DZ191" s="141"/>
      <c r="EA191" s="141"/>
      <c r="EB191" s="141"/>
      <c r="EC191" s="141"/>
      <c r="ED191" s="141"/>
      <c r="EE191" s="141"/>
      <c r="EF191" s="141"/>
      <c r="EG191" s="141"/>
      <c r="EH191" s="141"/>
      <c r="EI191" s="141"/>
      <c r="EJ191" s="141"/>
      <c r="EK191" s="141"/>
      <c r="EL191" s="141"/>
      <c r="EM191" s="141"/>
      <c r="EN191" s="141"/>
      <c r="EO191" s="141"/>
      <c r="EP191" s="141"/>
      <c r="EQ191" s="141"/>
      <c r="ER191" s="141"/>
      <c r="ES191" s="141"/>
      <c r="ET191" s="141"/>
      <c r="EU191" s="141"/>
      <c r="EV191" s="141"/>
      <c r="EW191" s="141"/>
      <c r="EX191" s="141"/>
      <c r="EY191" s="141"/>
      <c r="EZ191" s="141"/>
      <c r="FA191" s="141"/>
      <c r="FB191" s="141"/>
      <c r="FC191" s="141"/>
      <c r="FD191" s="141"/>
      <c r="FE191" s="141"/>
      <c r="FF191" s="141"/>
      <c r="FG191" s="141"/>
      <c r="FH191" s="141"/>
      <c r="FI191" s="141"/>
      <c r="FJ191" s="141"/>
      <c r="FK191" s="141"/>
      <c r="FL191" s="141"/>
      <c r="FM191" s="141"/>
      <c r="FN191" s="141"/>
      <c r="FO191" s="141"/>
      <c r="FP191" s="141"/>
      <c r="FQ191" s="141"/>
      <c r="FR191" s="141"/>
      <c r="FS191" s="141"/>
      <c r="FT191" s="141"/>
      <c r="FU191" s="141"/>
      <c r="FV191" s="141"/>
      <c r="FW191" s="141"/>
      <c r="FX191" s="141"/>
      <c r="FY191" s="141"/>
      <c r="FZ191" s="141"/>
      <c r="GA191" s="141"/>
      <c r="GB191" s="141"/>
      <c r="GC191" s="141"/>
      <c r="GD191" s="141"/>
      <c r="GE191" s="141"/>
      <c r="GF191" s="141"/>
      <c r="GG191" s="141"/>
      <c r="GH191" s="141"/>
      <c r="GI191" s="141"/>
      <c r="GJ191" s="141"/>
      <c r="GK191" s="141"/>
      <c r="GL191" s="141"/>
      <c r="GM191" s="141"/>
      <c r="GN191" s="141"/>
      <c r="GO191" s="141"/>
      <c r="GP191" s="141"/>
      <c r="GQ191" s="141"/>
      <c r="GR191" s="141"/>
      <c r="GS191" s="141"/>
      <c r="GT191" s="141"/>
      <c r="GU191" s="141"/>
      <c r="GV191" s="141"/>
    </row>
    <row r="192" spans="1:204" ht="51" x14ac:dyDescent="0.2">
      <c r="A192" s="143" t="s">
        <v>274</v>
      </c>
      <c r="B192" s="156" t="s">
        <v>275</v>
      </c>
      <c r="C192" s="50" t="s">
        <v>276</v>
      </c>
      <c r="D192" s="66" t="s">
        <v>99</v>
      </c>
      <c r="E192" s="40" t="s">
        <v>196</v>
      </c>
      <c r="F192" s="87" t="s">
        <v>94</v>
      </c>
      <c r="G192" s="38">
        <f t="shared" ref="G192:G193" si="85">N192</f>
        <v>1</v>
      </c>
      <c r="H192" s="38">
        <f t="shared" ref="H192:I193" si="86">O192</f>
        <v>1</v>
      </c>
      <c r="I192" s="38">
        <f t="shared" si="86"/>
        <v>1</v>
      </c>
      <c r="J192" s="39" t="s">
        <v>192</v>
      </c>
      <c r="K192" s="40"/>
      <c r="L192" s="40"/>
      <c r="M192" s="40"/>
      <c r="N192" s="38">
        <v>1</v>
      </c>
      <c r="O192" s="38">
        <v>1</v>
      </c>
      <c r="P192" s="38">
        <v>1</v>
      </c>
      <c r="Q192" s="40"/>
      <c r="R192" s="40"/>
      <c r="S192" s="40"/>
      <c r="T192" s="40"/>
      <c r="U192" s="40"/>
      <c r="V192" s="41"/>
      <c r="W192" s="41"/>
      <c r="X192" s="41"/>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c r="EI192" s="41"/>
      <c r="EJ192" s="41"/>
      <c r="EK192" s="41"/>
      <c r="EL192" s="41"/>
      <c r="EM192" s="41"/>
      <c r="EN192" s="41"/>
      <c r="EO192" s="41"/>
      <c r="EP192" s="41"/>
      <c r="EQ192" s="41"/>
      <c r="ER192" s="41"/>
      <c r="ES192" s="41"/>
      <c r="ET192" s="41"/>
      <c r="EU192" s="41"/>
      <c r="EV192" s="41"/>
      <c r="EW192" s="41"/>
      <c r="EX192" s="41"/>
      <c r="EY192" s="41"/>
      <c r="EZ192" s="41"/>
      <c r="FA192" s="41"/>
      <c r="FB192" s="41"/>
      <c r="FC192" s="41"/>
      <c r="FD192" s="41"/>
      <c r="FE192" s="41"/>
      <c r="FF192" s="41"/>
      <c r="FG192" s="41"/>
      <c r="FH192" s="41"/>
      <c r="FI192" s="41"/>
      <c r="FJ192" s="41"/>
      <c r="FK192" s="41"/>
      <c r="FL192" s="41"/>
      <c r="FM192" s="41"/>
      <c r="FN192" s="41"/>
      <c r="FO192" s="41"/>
      <c r="FP192" s="41"/>
      <c r="FQ192" s="41"/>
      <c r="FR192" s="41"/>
      <c r="FS192" s="41"/>
      <c r="FT192" s="41"/>
      <c r="FU192" s="41"/>
      <c r="FV192" s="41"/>
      <c r="FW192" s="41"/>
      <c r="FX192" s="41"/>
      <c r="FY192" s="41"/>
      <c r="FZ192" s="41"/>
      <c r="GA192" s="41"/>
      <c r="GB192" s="41"/>
      <c r="GC192" s="41"/>
      <c r="GD192" s="41"/>
      <c r="GE192" s="41"/>
      <c r="GF192" s="41"/>
      <c r="GG192" s="41"/>
      <c r="GH192" s="41"/>
      <c r="GI192" s="41"/>
      <c r="GJ192" s="41"/>
      <c r="GK192" s="41"/>
      <c r="GL192" s="41"/>
      <c r="GM192" s="41"/>
      <c r="GN192" s="41"/>
      <c r="GO192" s="41"/>
      <c r="GP192" s="41"/>
      <c r="GQ192" s="41"/>
      <c r="GR192" s="41"/>
      <c r="GS192" s="41"/>
      <c r="GT192" s="41"/>
      <c r="GU192" s="41"/>
      <c r="GV192" s="41"/>
    </row>
    <row r="193" spans="1:204" ht="51.75" customHeight="1" x14ac:dyDescent="0.2">
      <c r="A193" s="77"/>
      <c r="B193" s="157"/>
      <c r="C193" s="51"/>
      <c r="D193" s="66" t="s">
        <v>99</v>
      </c>
      <c r="E193" s="40" t="s">
        <v>197</v>
      </c>
      <c r="F193" s="87" t="s">
        <v>102</v>
      </c>
      <c r="G193" s="38">
        <f t="shared" si="85"/>
        <v>10</v>
      </c>
      <c r="H193" s="38">
        <f t="shared" si="86"/>
        <v>10</v>
      </c>
      <c r="I193" s="38">
        <f t="shared" si="86"/>
        <v>10</v>
      </c>
      <c r="J193" s="39" t="s">
        <v>192</v>
      </c>
      <c r="K193" s="40"/>
      <c r="L193" s="40"/>
      <c r="M193" s="40"/>
      <c r="N193" s="38">
        <v>10</v>
      </c>
      <c r="O193" s="38">
        <v>10</v>
      </c>
      <c r="P193" s="38">
        <v>10</v>
      </c>
      <c r="Q193" s="40"/>
      <c r="R193" s="40"/>
      <c r="S193" s="40"/>
      <c r="T193" s="40"/>
      <c r="U193" s="40"/>
      <c r="V193" s="41"/>
      <c r="W193" s="41"/>
      <c r="X193" s="41"/>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c r="EI193" s="41"/>
      <c r="EJ193" s="41"/>
      <c r="EK193" s="41"/>
      <c r="EL193" s="41"/>
      <c r="EM193" s="41"/>
      <c r="EN193" s="41"/>
      <c r="EO193" s="41"/>
      <c r="EP193" s="41"/>
      <c r="EQ193" s="41"/>
      <c r="ER193" s="41"/>
      <c r="ES193" s="41"/>
      <c r="ET193" s="41"/>
      <c r="EU193" s="41"/>
      <c r="EV193" s="41"/>
      <c r="EW193" s="41"/>
      <c r="EX193" s="41"/>
      <c r="EY193" s="41"/>
      <c r="EZ193" s="41"/>
      <c r="FA193" s="41"/>
      <c r="FB193" s="41"/>
      <c r="FC193" s="41"/>
      <c r="FD193" s="41"/>
      <c r="FE193" s="41"/>
      <c r="FF193" s="41"/>
      <c r="FG193" s="41"/>
      <c r="FH193" s="41"/>
      <c r="FI193" s="41"/>
      <c r="FJ193" s="41"/>
      <c r="FK193" s="41"/>
      <c r="FL193" s="41"/>
      <c r="FM193" s="41"/>
      <c r="FN193" s="41"/>
      <c r="FO193" s="41"/>
      <c r="FP193" s="41"/>
      <c r="FQ193" s="41"/>
      <c r="FR193" s="41"/>
      <c r="FS193" s="41"/>
      <c r="FT193" s="41"/>
      <c r="FU193" s="41"/>
      <c r="FV193" s="41"/>
      <c r="FW193" s="41"/>
      <c r="FX193" s="41"/>
      <c r="FY193" s="41"/>
      <c r="FZ193" s="41"/>
      <c r="GA193" s="41"/>
      <c r="GB193" s="41"/>
      <c r="GC193" s="41"/>
      <c r="GD193" s="41"/>
      <c r="GE193" s="41"/>
      <c r="GF193" s="41"/>
      <c r="GG193" s="41"/>
      <c r="GH193" s="41"/>
      <c r="GI193" s="41"/>
      <c r="GJ193" s="41"/>
      <c r="GK193" s="41"/>
      <c r="GL193" s="41"/>
      <c r="GM193" s="41"/>
      <c r="GN193" s="41"/>
      <c r="GO193" s="41"/>
      <c r="GP193" s="41"/>
      <c r="GQ193" s="41"/>
      <c r="GR193" s="41"/>
      <c r="GS193" s="41"/>
      <c r="GT193" s="41"/>
      <c r="GU193" s="41"/>
      <c r="GV193" s="41"/>
    </row>
    <row r="194" spans="1:204" ht="51" x14ac:dyDescent="0.2">
      <c r="A194" s="46" t="s">
        <v>277</v>
      </c>
      <c r="B194" s="158" t="s">
        <v>278</v>
      </c>
      <c r="C194" s="50" t="s">
        <v>276</v>
      </c>
      <c r="D194" s="66" t="s">
        <v>99</v>
      </c>
      <c r="E194" s="123" t="s">
        <v>279</v>
      </c>
      <c r="F194" s="87" t="s">
        <v>94</v>
      </c>
      <c r="G194" s="159">
        <f t="shared" ref="G194:G195" si="87">K194</f>
        <v>2</v>
      </c>
      <c r="H194" s="159">
        <f t="shared" ref="H194:I195" si="88">L194</f>
        <v>2</v>
      </c>
      <c r="I194" s="159">
        <f t="shared" si="88"/>
        <v>2</v>
      </c>
      <c r="J194" s="39" t="s">
        <v>95</v>
      </c>
      <c r="K194" s="160">
        <v>2</v>
      </c>
      <c r="L194" s="160">
        <v>2</v>
      </c>
      <c r="M194" s="160">
        <v>2</v>
      </c>
      <c r="N194" s="160">
        <v>2</v>
      </c>
      <c r="O194" s="160">
        <v>2</v>
      </c>
      <c r="P194" s="160">
        <v>2</v>
      </c>
      <c r="Q194" s="160"/>
      <c r="R194" s="160"/>
      <c r="S194" s="40"/>
      <c r="T194" s="40"/>
      <c r="U194" s="40"/>
      <c r="V194" s="41"/>
      <c r="W194" s="41"/>
      <c r="X194" s="41"/>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c r="EI194" s="41"/>
      <c r="EJ194" s="41"/>
      <c r="EK194" s="41"/>
      <c r="EL194" s="41"/>
      <c r="EM194" s="41"/>
      <c r="EN194" s="41"/>
      <c r="EO194" s="41"/>
      <c r="EP194" s="41"/>
      <c r="EQ194" s="41"/>
      <c r="ER194" s="41"/>
      <c r="ES194" s="41"/>
      <c r="ET194" s="41"/>
      <c r="EU194" s="41"/>
      <c r="EV194" s="41"/>
      <c r="EW194" s="41"/>
      <c r="EX194" s="41"/>
      <c r="EY194" s="41"/>
      <c r="EZ194" s="41"/>
      <c r="FA194" s="41"/>
      <c r="FB194" s="41"/>
      <c r="FC194" s="41"/>
      <c r="FD194" s="41"/>
      <c r="FE194" s="41"/>
      <c r="FF194" s="41"/>
      <c r="FG194" s="41"/>
      <c r="FH194" s="41"/>
      <c r="FI194" s="41"/>
      <c r="FJ194" s="41"/>
      <c r="FK194" s="41"/>
      <c r="FL194" s="41"/>
      <c r="FM194" s="41"/>
      <c r="FN194" s="41"/>
      <c r="FO194" s="41"/>
      <c r="FP194" s="41"/>
      <c r="FQ194" s="41"/>
      <c r="FR194" s="41"/>
      <c r="FS194" s="41"/>
      <c r="FT194" s="41"/>
      <c r="FU194" s="41"/>
      <c r="FV194" s="41"/>
      <c r="FW194" s="41"/>
      <c r="FX194" s="41"/>
      <c r="FY194" s="41"/>
      <c r="FZ194" s="41"/>
      <c r="GA194" s="41"/>
      <c r="GB194" s="41"/>
      <c r="GC194" s="41"/>
      <c r="GD194" s="41"/>
      <c r="GE194" s="41"/>
      <c r="GF194" s="41"/>
      <c r="GG194" s="41"/>
      <c r="GH194" s="41"/>
      <c r="GI194" s="41"/>
      <c r="GJ194" s="41"/>
      <c r="GK194" s="41"/>
      <c r="GL194" s="41"/>
      <c r="GM194" s="41"/>
      <c r="GN194" s="41"/>
      <c r="GO194" s="41"/>
      <c r="GP194" s="41"/>
      <c r="GQ194" s="41"/>
      <c r="GR194" s="41"/>
      <c r="GS194" s="41"/>
      <c r="GT194" s="41"/>
      <c r="GU194" s="41"/>
      <c r="GV194" s="41"/>
    </row>
    <row r="195" spans="1:204" ht="51" x14ac:dyDescent="0.2">
      <c r="A195" s="77"/>
      <c r="B195" s="161"/>
      <c r="C195" s="51"/>
      <c r="D195" s="66" t="s">
        <v>99</v>
      </c>
      <c r="E195" s="40" t="s">
        <v>197</v>
      </c>
      <c r="F195" s="87" t="s">
        <v>102</v>
      </c>
      <c r="G195" s="159">
        <f t="shared" si="87"/>
        <v>500</v>
      </c>
      <c r="H195" s="159">
        <f t="shared" si="88"/>
        <v>500</v>
      </c>
      <c r="I195" s="159">
        <f t="shared" si="88"/>
        <v>500</v>
      </c>
      <c r="J195" s="39" t="s">
        <v>95</v>
      </c>
      <c r="K195" s="160">
        <v>500</v>
      </c>
      <c r="L195" s="160">
        <v>500</v>
      </c>
      <c r="M195" s="160">
        <v>500</v>
      </c>
      <c r="N195" s="160">
        <v>500</v>
      </c>
      <c r="O195" s="160">
        <v>500</v>
      </c>
      <c r="P195" s="160">
        <v>500</v>
      </c>
      <c r="Q195" s="160"/>
      <c r="R195" s="160"/>
      <c r="S195" s="40"/>
      <c r="T195" s="40"/>
      <c r="U195" s="40"/>
      <c r="V195" s="41"/>
      <c r="W195" s="41"/>
      <c r="X195" s="41"/>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c r="EI195" s="41"/>
      <c r="EJ195" s="41"/>
      <c r="EK195" s="41"/>
      <c r="EL195" s="41"/>
      <c r="EM195" s="41"/>
      <c r="EN195" s="41"/>
      <c r="EO195" s="41"/>
      <c r="EP195" s="41"/>
      <c r="EQ195" s="41"/>
      <c r="ER195" s="41"/>
      <c r="ES195" s="41"/>
      <c r="ET195" s="41"/>
      <c r="EU195" s="41"/>
      <c r="EV195" s="41"/>
      <c r="EW195" s="41"/>
      <c r="EX195" s="41"/>
      <c r="EY195" s="41"/>
      <c r="EZ195" s="41"/>
      <c r="FA195" s="41"/>
      <c r="FB195" s="41"/>
      <c r="FC195" s="41"/>
      <c r="FD195" s="41"/>
      <c r="FE195" s="41"/>
      <c r="FF195" s="41"/>
      <c r="FG195" s="41"/>
      <c r="FH195" s="41"/>
      <c r="FI195" s="41"/>
      <c r="FJ195" s="41"/>
      <c r="FK195" s="41"/>
      <c r="FL195" s="41"/>
      <c r="FM195" s="41"/>
      <c r="FN195" s="41"/>
      <c r="FO195" s="41"/>
      <c r="FP195" s="41"/>
      <c r="FQ195" s="41"/>
      <c r="FR195" s="41"/>
      <c r="FS195" s="41"/>
      <c r="FT195" s="41"/>
      <c r="FU195" s="41"/>
      <c r="FV195" s="41"/>
      <c r="FW195" s="41"/>
      <c r="FX195" s="41"/>
      <c r="FY195" s="41"/>
      <c r="FZ195" s="41"/>
      <c r="GA195" s="41"/>
      <c r="GB195" s="41"/>
      <c r="GC195" s="41"/>
      <c r="GD195" s="41"/>
      <c r="GE195" s="41"/>
      <c r="GF195" s="41"/>
      <c r="GG195" s="41"/>
      <c r="GH195" s="41"/>
      <c r="GI195" s="41"/>
      <c r="GJ195" s="41"/>
      <c r="GK195" s="41"/>
      <c r="GL195" s="41"/>
      <c r="GM195" s="41"/>
      <c r="GN195" s="41"/>
      <c r="GO195" s="41"/>
      <c r="GP195" s="41"/>
      <c r="GQ195" s="41"/>
      <c r="GR195" s="41"/>
      <c r="GS195" s="41"/>
      <c r="GT195" s="41"/>
      <c r="GU195" s="41"/>
      <c r="GV195" s="41"/>
    </row>
    <row r="196" spans="1:204" ht="76.5" x14ac:dyDescent="0.2">
      <c r="A196" s="42" t="s">
        <v>280</v>
      </c>
      <c r="B196" s="162" t="s">
        <v>281</v>
      </c>
      <c r="C196" s="96" t="s">
        <v>282</v>
      </c>
      <c r="D196" s="50" t="s">
        <v>131</v>
      </c>
      <c r="E196" s="123" t="s">
        <v>283</v>
      </c>
      <c r="F196" s="87" t="s">
        <v>94</v>
      </c>
      <c r="G196" s="100">
        <f t="shared" ref="G196:G197" si="89">N196+AC196</f>
        <v>102</v>
      </c>
      <c r="H196" s="100">
        <f t="shared" ref="H196:I197" si="90">O196+AD196</f>
        <v>102</v>
      </c>
      <c r="I196" s="100">
        <f>P196+AE196</f>
        <v>102</v>
      </c>
      <c r="J196" s="39" t="s">
        <v>95</v>
      </c>
      <c r="K196" s="40"/>
      <c r="L196" s="40"/>
      <c r="M196" s="40"/>
      <c r="N196" s="40">
        <v>2</v>
      </c>
      <c r="O196" s="40">
        <v>2</v>
      </c>
      <c r="P196" s="40">
        <v>2</v>
      </c>
      <c r="Q196" s="40"/>
      <c r="R196" s="40"/>
      <c r="S196" s="40"/>
      <c r="T196" s="40"/>
      <c r="U196" s="40"/>
      <c r="V196" s="41"/>
      <c r="W196" s="41"/>
      <c r="X196" s="41"/>
      <c r="Y196" s="40"/>
      <c r="Z196" s="40"/>
      <c r="AA196" s="40"/>
      <c r="AB196" s="40"/>
      <c r="AC196" s="38">
        <v>100</v>
      </c>
      <c r="AD196" s="38">
        <v>100</v>
      </c>
      <c r="AE196" s="38">
        <v>100</v>
      </c>
      <c r="AF196" s="38"/>
      <c r="AG196" s="38"/>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c r="EI196" s="41"/>
      <c r="EJ196" s="41"/>
      <c r="EK196" s="41"/>
      <c r="EL196" s="41"/>
      <c r="EM196" s="41"/>
      <c r="EN196" s="41"/>
      <c r="EO196" s="41"/>
      <c r="EP196" s="41"/>
      <c r="EQ196" s="41"/>
      <c r="ER196" s="41"/>
      <c r="ES196" s="41"/>
      <c r="ET196" s="41"/>
      <c r="EU196" s="41"/>
      <c r="EV196" s="41"/>
      <c r="EW196" s="41"/>
      <c r="EX196" s="41"/>
      <c r="EY196" s="41"/>
      <c r="EZ196" s="41"/>
      <c r="FA196" s="41"/>
      <c r="FB196" s="41"/>
      <c r="FC196" s="41"/>
      <c r="FD196" s="41"/>
      <c r="FE196" s="41"/>
      <c r="FF196" s="41"/>
      <c r="FG196" s="41"/>
      <c r="FH196" s="41"/>
      <c r="FI196" s="41"/>
      <c r="FJ196" s="41"/>
      <c r="FK196" s="41"/>
      <c r="FL196" s="41"/>
      <c r="FM196" s="41"/>
      <c r="FN196" s="41"/>
      <c r="FO196" s="41"/>
      <c r="FP196" s="41"/>
      <c r="FQ196" s="41"/>
      <c r="FR196" s="41"/>
      <c r="FS196" s="41"/>
      <c r="FT196" s="41"/>
      <c r="FU196" s="41"/>
      <c r="FV196" s="41"/>
      <c r="FW196" s="41"/>
      <c r="FX196" s="41"/>
      <c r="FY196" s="41"/>
      <c r="FZ196" s="41"/>
      <c r="GA196" s="41"/>
      <c r="GB196" s="41"/>
      <c r="GC196" s="41"/>
      <c r="GD196" s="41"/>
      <c r="GE196" s="41"/>
      <c r="GF196" s="41"/>
      <c r="GG196" s="41"/>
      <c r="GH196" s="41"/>
      <c r="GI196" s="41"/>
      <c r="GJ196" s="41"/>
      <c r="GK196" s="41"/>
      <c r="GL196" s="41"/>
      <c r="GM196" s="41"/>
      <c r="GN196" s="41"/>
      <c r="GO196" s="41"/>
      <c r="GP196" s="41"/>
      <c r="GQ196" s="41"/>
      <c r="GR196" s="41"/>
      <c r="GS196" s="41"/>
      <c r="GT196" s="41"/>
      <c r="GU196" s="41"/>
      <c r="GV196" s="41"/>
    </row>
    <row r="197" spans="1:204" ht="76.5" x14ac:dyDescent="0.2">
      <c r="A197" s="77"/>
      <c r="B197" s="161"/>
      <c r="C197" s="51"/>
      <c r="D197" s="50" t="s">
        <v>131</v>
      </c>
      <c r="E197" s="123" t="s">
        <v>284</v>
      </c>
      <c r="F197" s="87" t="s">
        <v>102</v>
      </c>
      <c r="G197" s="110">
        <f t="shared" si="89"/>
        <v>3126</v>
      </c>
      <c r="H197" s="110">
        <f t="shared" si="90"/>
        <v>3430</v>
      </c>
      <c r="I197" s="110">
        <f t="shared" si="90"/>
        <v>3580</v>
      </c>
      <c r="J197" s="39" t="s">
        <v>95</v>
      </c>
      <c r="K197" s="40"/>
      <c r="L197" s="40"/>
      <c r="M197" s="40"/>
      <c r="N197" s="40">
        <v>80</v>
      </c>
      <c r="O197" s="40">
        <v>80</v>
      </c>
      <c r="P197" s="40">
        <v>80</v>
      </c>
      <c r="Q197" s="40"/>
      <c r="R197" s="40"/>
      <c r="S197" s="40"/>
      <c r="T197" s="40"/>
      <c r="U197" s="40"/>
      <c r="V197" s="41"/>
      <c r="W197" s="41"/>
      <c r="X197" s="41"/>
      <c r="Y197" s="40"/>
      <c r="Z197" s="40"/>
      <c r="AA197" s="40"/>
      <c r="AB197" s="40"/>
      <c r="AC197" s="40">
        <v>3046</v>
      </c>
      <c r="AD197" s="40">
        <v>3350</v>
      </c>
      <c r="AE197" s="40">
        <v>3500</v>
      </c>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c r="EI197" s="41"/>
      <c r="EJ197" s="41"/>
      <c r="EK197" s="41"/>
      <c r="EL197" s="41"/>
      <c r="EM197" s="41"/>
      <c r="EN197" s="41"/>
      <c r="EO197" s="41"/>
      <c r="EP197" s="41"/>
      <c r="EQ197" s="41"/>
      <c r="ER197" s="41"/>
      <c r="ES197" s="41"/>
      <c r="ET197" s="41"/>
      <c r="EU197" s="41"/>
      <c r="EV197" s="41"/>
      <c r="EW197" s="41"/>
      <c r="EX197" s="41"/>
      <c r="EY197" s="41"/>
      <c r="EZ197" s="41"/>
      <c r="FA197" s="41"/>
      <c r="FB197" s="41"/>
      <c r="FC197" s="41"/>
      <c r="FD197" s="41"/>
      <c r="FE197" s="41"/>
      <c r="FF197" s="41"/>
      <c r="FG197" s="41"/>
      <c r="FH197" s="41"/>
      <c r="FI197" s="41"/>
      <c r="FJ197" s="41"/>
      <c r="FK197" s="41"/>
      <c r="FL197" s="41"/>
      <c r="FM197" s="41"/>
      <c r="FN197" s="41"/>
      <c r="FO197" s="41"/>
      <c r="FP197" s="41"/>
      <c r="FQ197" s="41"/>
      <c r="FR197" s="41"/>
      <c r="FS197" s="41"/>
      <c r="FT197" s="41"/>
      <c r="FU197" s="41"/>
      <c r="FV197" s="41"/>
      <c r="FW197" s="41"/>
      <c r="FX197" s="41"/>
      <c r="FY197" s="41"/>
      <c r="FZ197" s="41"/>
      <c r="GA197" s="41"/>
      <c r="GB197" s="41"/>
      <c r="GC197" s="41"/>
      <c r="GD197" s="41"/>
      <c r="GE197" s="41"/>
      <c r="GF197" s="41"/>
      <c r="GG197" s="41"/>
      <c r="GH197" s="41"/>
      <c r="GI197" s="41"/>
      <c r="GJ197" s="41"/>
      <c r="GK197" s="41"/>
      <c r="GL197" s="41"/>
      <c r="GM197" s="41"/>
      <c r="GN197" s="41"/>
      <c r="GO197" s="41"/>
      <c r="GP197" s="41"/>
      <c r="GQ197" s="41"/>
      <c r="GR197" s="41"/>
      <c r="GS197" s="41"/>
      <c r="GT197" s="41"/>
      <c r="GU197" s="41"/>
      <c r="GV197" s="41"/>
    </row>
    <row r="198" spans="1:204" ht="89.25" x14ac:dyDescent="0.2">
      <c r="A198" s="42" t="s">
        <v>285</v>
      </c>
      <c r="B198" s="163" t="s">
        <v>286</v>
      </c>
      <c r="C198" s="50" t="s">
        <v>163</v>
      </c>
      <c r="D198" s="66" t="s">
        <v>99</v>
      </c>
      <c r="E198" s="73" t="s">
        <v>287</v>
      </c>
      <c r="F198" s="87" t="s">
        <v>102</v>
      </c>
      <c r="G198" s="164">
        <f>K198</f>
        <v>30</v>
      </c>
      <c r="H198" s="164">
        <f t="shared" ref="H198:I198" si="91">L198</f>
        <v>30</v>
      </c>
      <c r="I198" s="164">
        <f t="shared" si="91"/>
        <v>30</v>
      </c>
      <c r="J198" s="39" t="s">
        <v>95</v>
      </c>
      <c r="K198" s="160">
        <v>30</v>
      </c>
      <c r="L198" s="160">
        <v>30</v>
      </c>
      <c r="M198" s="160">
        <v>30</v>
      </c>
      <c r="N198" s="40"/>
      <c r="O198" s="40"/>
      <c r="P198" s="40"/>
      <c r="Q198" s="40"/>
      <c r="R198" s="40"/>
      <c r="S198" s="40"/>
      <c r="T198" s="40"/>
      <c r="U198" s="40"/>
      <c r="V198" s="41"/>
      <c r="W198" s="41"/>
      <c r="X198" s="41"/>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c r="EI198" s="41"/>
      <c r="EJ198" s="41"/>
      <c r="EK198" s="41"/>
      <c r="EL198" s="41"/>
      <c r="EM198" s="41"/>
      <c r="EN198" s="41"/>
      <c r="EO198" s="41"/>
      <c r="EP198" s="41"/>
      <c r="EQ198" s="41"/>
      <c r="ER198" s="41"/>
      <c r="ES198" s="41"/>
      <c r="ET198" s="41"/>
      <c r="EU198" s="41"/>
      <c r="EV198" s="41"/>
      <c r="EW198" s="41"/>
      <c r="EX198" s="41"/>
      <c r="EY198" s="41"/>
      <c r="EZ198" s="41"/>
      <c r="FA198" s="41"/>
      <c r="FB198" s="41"/>
      <c r="FC198" s="41"/>
      <c r="FD198" s="41"/>
      <c r="FE198" s="41"/>
      <c r="FF198" s="41"/>
      <c r="FG198" s="41"/>
      <c r="FH198" s="41"/>
      <c r="FI198" s="41"/>
      <c r="FJ198" s="41"/>
      <c r="FK198" s="41"/>
      <c r="FL198" s="41"/>
      <c r="FM198" s="41"/>
      <c r="FN198" s="41"/>
      <c r="FO198" s="41"/>
      <c r="FP198" s="41"/>
      <c r="FQ198" s="41"/>
      <c r="FR198" s="41"/>
      <c r="FS198" s="41"/>
      <c r="FT198" s="41"/>
      <c r="FU198" s="41"/>
      <c r="FV198" s="41"/>
      <c r="FW198" s="41"/>
      <c r="FX198" s="41"/>
      <c r="FY198" s="41"/>
      <c r="FZ198" s="41"/>
      <c r="GA198" s="41"/>
      <c r="GB198" s="41"/>
      <c r="GC198" s="41"/>
      <c r="GD198" s="41"/>
      <c r="GE198" s="41"/>
      <c r="GF198" s="41"/>
      <c r="GG198" s="41"/>
      <c r="GH198" s="41"/>
      <c r="GI198" s="41"/>
      <c r="GJ198" s="41"/>
      <c r="GK198" s="41"/>
      <c r="GL198" s="41"/>
      <c r="GM198" s="41"/>
      <c r="GN198" s="41"/>
      <c r="GO198" s="41"/>
      <c r="GP198" s="41"/>
      <c r="GQ198" s="41"/>
      <c r="GR198" s="41"/>
      <c r="GS198" s="41"/>
      <c r="GT198" s="41"/>
      <c r="GU198" s="41"/>
      <c r="GV198" s="41"/>
    </row>
    <row r="199" spans="1:204" ht="25.5" x14ac:dyDescent="0.2">
      <c r="A199" s="46"/>
      <c r="B199" s="158"/>
      <c r="C199" s="61"/>
      <c r="D199" s="66" t="s">
        <v>124</v>
      </c>
      <c r="E199" s="73" t="s">
        <v>288</v>
      </c>
      <c r="F199" s="87" t="s">
        <v>94</v>
      </c>
      <c r="G199" s="164">
        <f>CA199</f>
        <v>2</v>
      </c>
      <c r="H199" s="164">
        <f t="shared" ref="H199:I199" si="92">CB199</f>
        <v>2</v>
      </c>
      <c r="I199" s="164">
        <f t="shared" si="92"/>
        <v>2</v>
      </c>
      <c r="J199" s="39"/>
      <c r="K199" s="160"/>
      <c r="L199" s="160"/>
      <c r="M199" s="160"/>
      <c r="N199" s="40"/>
      <c r="O199" s="40"/>
      <c r="P199" s="40"/>
      <c r="Q199" s="40"/>
      <c r="R199" s="40"/>
      <c r="S199" s="40"/>
      <c r="T199" s="40"/>
      <c r="U199" s="40"/>
      <c r="V199" s="41"/>
      <c r="W199" s="41"/>
      <c r="X199" s="41"/>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v>2</v>
      </c>
      <c r="CB199" s="40">
        <v>2</v>
      </c>
      <c r="CC199" s="41">
        <v>2</v>
      </c>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c r="EI199" s="41"/>
      <c r="EJ199" s="41"/>
      <c r="EK199" s="41"/>
      <c r="EL199" s="41"/>
      <c r="EM199" s="41"/>
      <c r="EN199" s="41"/>
      <c r="EO199" s="41"/>
      <c r="EP199" s="41"/>
      <c r="EQ199" s="41"/>
      <c r="ER199" s="41"/>
      <c r="ES199" s="41"/>
      <c r="ET199" s="41"/>
      <c r="EU199" s="41"/>
      <c r="EV199" s="41"/>
      <c r="EW199" s="41"/>
      <c r="EX199" s="41"/>
      <c r="EY199" s="41"/>
      <c r="EZ199" s="41"/>
      <c r="FA199" s="41"/>
      <c r="FB199" s="41"/>
      <c r="FC199" s="41"/>
      <c r="FD199" s="41"/>
      <c r="FE199" s="41"/>
      <c r="FF199" s="41"/>
      <c r="FG199" s="41"/>
      <c r="FH199" s="41"/>
      <c r="FI199" s="41"/>
      <c r="FJ199" s="41"/>
      <c r="FK199" s="41"/>
      <c r="FL199" s="41"/>
      <c r="FM199" s="41"/>
      <c r="FN199" s="41"/>
      <c r="FO199" s="41"/>
      <c r="FP199" s="41"/>
      <c r="FQ199" s="41"/>
      <c r="FR199" s="41"/>
      <c r="FS199" s="41"/>
      <c r="FT199" s="41"/>
      <c r="FU199" s="41"/>
      <c r="FV199" s="41"/>
      <c r="FW199" s="41"/>
      <c r="FX199" s="41"/>
      <c r="FY199" s="41"/>
      <c r="FZ199" s="41"/>
      <c r="GA199" s="41"/>
      <c r="GB199" s="41"/>
      <c r="GC199" s="41"/>
      <c r="GD199" s="41"/>
      <c r="GE199" s="41"/>
      <c r="GF199" s="41"/>
      <c r="GG199" s="41"/>
      <c r="GH199" s="41"/>
      <c r="GI199" s="41"/>
      <c r="GJ199" s="41"/>
      <c r="GK199" s="41"/>
      <c r="GL199" s="41"/>
      <c r="GM199" s="41"/>
      <c r="GN199" s="41"/>
      <c r="GO199" s="41"/>
      <c r="GP199" s="41"/>
      <c r="GQ199" s="41"/>
      <c r="GR199" s="41"/>
      <c r="GS199" s="41"/>
      <c r="GT199" s="41"/>
      <c r="GU199" s="41"/>
      <c r="GV199" s="41"/>
    </row>
    <row r="200" spans="1:204" ht="38.25" x14ac:dyDescent="0.2">
      <c r="A200" s="46"/>
      <c r="B200" s="158"/>
      <c r="C200" s="61"/>
      <c r="D200" s="66" t="s">
        <v>124</v>
      </c>
      <c r="E200" s="73" t="s">
        <v>289</v>
      </c>
      <c r="F200" s="87" t="s">
        <v>94</v>
      </c>
      <c r="G200" s="164">
        <f>CA200+CY200</f>
        <v>5</v>
      </c>
      <c r="H200" s="164">
        <f t="shared" ref="H200:I200" si="93">CB200+CZ200</f>
        <v>5</v>
      </c>
      <c r="I200" s="164">
        <f t="shared" si="93"/>
        <v>5</v>
      </c>
      <c r="J200" s="39"/>
      <c r="K200" s="160"/>
      <c r="L200" s="160"/>
      <c r="M200" s="160"/>
      <c r="N200" s="40"/>
      <c r="O200" s="40"/>
      <c r="P200" s="40"/>
      <c r="Q200" s="40"/>
      <c r="R200" s="40"/>
      <c r="S200" s="40"/>
      <c r="T200" s="40"/>
      <c r="U200" s="40"/>
      <c r="V200" s="41"/>
      <c r="W200" s="41"/>
      <c r="X200" s="41"/>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v>2</v>
      </c>
      <c r="CB200" s="40">
        <v>2</v>
      </c>
      <c r="CC200" s="40">
        <v>2</v>
      </c>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v>3</v>
      </c>
      <c r="CZ200" s="41">
        <v>3</v>
      </c>
      <c r="DA200" s="41">
        <v>3</v>
      </c>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c r="EI200" s="41"/>
      <c r="EJ200" s="41"/>
      <c r="EK200" s="41"/>
      <c r="EL200" s="41"/>
      <c r="EM200" s="41"/>
      <c r="EN200" s="41"/>
      <c r="EO200" s="41"/>
      <c r="EP200" s="41"/>
      <c r="EQ200" s="41"/>
      <c r="ER200" s="41"/>
      <c r="ES200" s="41"/>
      <c r="ET200" s="41"/>
      <c r="EU200" s="41"/>
      <c r="EV200" s="41"/>
      <c r="EW200" s="41"/>
      <c r="EX200" s="41"/>
      <c r="EY200" s="41"/>
      <c r="EZ200" s="41"/>
      <c r="FA200" s="41"/>
      <c r="FB200" s="41"/>
      <c r="FC200" s="41"/>
      <c r="FD200" s="41"/>
      <c r="FE200" s="41"/>
      <c r="FF200" s="41"/>
      <c r="FG200" s="41"/>
      <c r="FH200" s="41"/>
      <c r="FI200" s="41"/>
      <c r="FJ200" s="41"/>
      <c r="FK200" s="41"/>
      <c r="FL200" s="41"/>
      <c r="FM200" s="41"/>
      <c r="FN200" s="41"/>
      <c r="FO200" s="41"/>
      <c r="FP200" s="41"/>
      <c r="FQ200" s="41"/>
      <c r="FR200" s="41"/>
      <c r="FS200" s="41"/>
      <c r="FT200" s="41"/>
      <c r="FU200" s="41"/>
      <c r="FV200" s="41"/>
      <c r="FW200" s="41"/>
      <c r="FX200" s="41"/>
      <c r="FY200" s="41"/>
      <c r="FZ200" s="41"/>
      <c r="GA200" s="41"/>
      <c r="GB200" s="41"/>
      <c r="GC200" s="41"/>
      <c r="GD200" s="41"/>
      <c r="GE200" s="41"/>
      <c r="GF200" s="41"/>
      <c r="GG200" s="41"/>
      <c r="GH200" s="41"/>
      <c r="GI200" s="41"/>
      <c r="GJ200" s="41"/>
      <c r="GK200" s="41"/>
      <c r="GL200" s="41"/>
      <c r="GM200" s="41"/>
      <c r="GN200" s="41"/>
      <c r="GO200" s="41"/>
      <c r="GP200" s="41"/>
      <c r="GQ200" s="41"/>
      <c r="GR200" s="41"/>
      <c r="GS200" s="41"/>
      <c r="GT200" s="41"/>
      <c r="GU200" s="41"/>
      <c r="GV200" s="41"/>
    </row>
    <row r="201" spans="1:204" ht="51" x14ac:dyDescent="0.2">
      <c r="A201" s="46"/>
      <c r="B201" s="158"/>
      <c r="C201" s="165"/>
      <c r="D201" s="66" t="s">
        <v>99</v>
      </c>
      <c r="E201" s="73" t="s">
        <v>288</v>
      </c>
      <c r="F201" s="87" t="s">
        <v>94</v>
      </c>
      <c r="G201" s="160">
        <f>K201+DE201</f>
        <v>10</v>
      </c>
      <c r="H201" s="160">
        <f t="shared" ref="H201:I201" si="94">L201+DF201</f>
        <v>10</v>
      </c>
      <c r="I201" s="160">
        <f t="shared" si="94"/>
        <v>10</v>
      </c>
      <c r="J201" s="39" t="s">
        <v>95</v>
      </c>
      <c r="K201" s="160">
        <v>5</v>
      </c>
      <c r="L201" s="160">
        <v>5</v>
      </c>
      <c r="M201" s="160">
        <v>5</v>
      </c>
      <c r="N201" s="40"/>
      <c r="O201" s="40"/>
      <c r="P201" s="40"/>
      <c r="Q201" s="40"/>
      <c r="R201" s="40"/>
      <c r="S201" s="40"/>
      <c r="T201" s="40"/>
      <c r="U201" s="40"/>
      <c r="V201" s="41"/>
      <c r="W201" s="41"/>
      <c r="X201" s="41"/>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v>5</v>
      </c>
      <c r="DF201" s="41">
        <v>5</v>
      </c>
      <c r="DG201" s="41">
        <v>5</v>
      </c>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c r="EI201" s="41"/>
      <c r="EJ201" s="41"/>
      <c r="EK201" s="41"/>
      <c r="EL201" s="41"/>
      <c r="EM201" s="41"/>
      <c r="EN201" s="41"/>
      <c r="EO201" s="41"/>
      <c r="EP201" s="41"/>
      <c r="EQ201" s="41"/>
      <c r="ER201" s="41"/>
      <c r="ES201" s="41"/>
      <c r="ET201" s="41"/>
      <c r="EU201" s="41"/>
      <c r="EV201" s="41"/>
      <c r="EW201" s="41"/>
      <c r="EX201" s="41"/>
      <c r="EY201" s="41"/>
      <c r="EZ201" s="41"/>
      <c r="FA201" s="41"/>
      <c r="FB201" s="41"/>
      <c r="FC201" s="41"/>
      <c r="FD201" s="41"/>
      <c r="FE201" s="41"/>
      <c r="FF201" s="41"/>
      <c r="FG201" s="41"/>
      <c r="FH201" s="41"/>
      <c r="FI201" s="41"/>
      <c r="FJ201" s="41"/>
      <c r="FK201" s="41"/>
      <c r="FL201" s="41"/>
      <c r="FM201" s="41"/>
      <c r="FN201" s="41"/>
      <c r="FO201" s="41"/>
      <c r="FP201" s="41"/>
      <c r="FQ201" s="41"/>
      <c r="FR201" s="41"/>
      <c r="FS201" s="41"/>
      <c r="FT201" s="41"/>
      <c r="FU201" s="41"/>
      <c r="FV201" s="41"/>
      <c r="FW201" s="41"/>
      <c r="FX201" s="41"/>
      <c r="FY201" s="41"/>
      <c r="FZ201" s="41"/>
      <c r="GA201" s="41"/>
      <c r="GB201" s="41"/>
      <c r="GC201" s="41"/>
      <c r="GD201" s="41"/>
      <c r="GE201" s="41"/>
      <c r="GF201" s="41"/>
      <c r="GG201" s="41"/>
      <c r="GH201" s="41"/>
      <c r="GI201" s="41"/>
      <c r="GJ201" s="41"/>
      <c r="GK201" s="41"/>
      <c r="GL201" s="41"/>
      <c r="GM201" s="41"/>
      <c r="GN201" s="41"/>
      <c r="GO201" s="41"/>
      <c r="GP201" s="41"/>
      <c r="GQ201" s="41"/>
      <c r="GR201" s="41"/>
      <c r="GS201" s="41"/>
      <c r="GT201" s="41"/>
      <c r="GU201" s="41"/>
      <c r="GV201" s="41"/>
    </row>
    <row r="202" spans="1:204" ht="51.75" x14ac:dyDescent="0.25">
      <c r="A202" s="46"/>
      <c r="B202" s="158"/>
      <c r="C202" s="165"/>
      <c r="D202" s="66" t="s">
        <v>99</v>
      </c>
      <c r="E202" s="73" t="s">
        <v>289</v>
      </c>
      <c r="F202" s="87" t="s">
        <v>102</v>
      </c>
      <c r="G202" s="160">
        <f t="shared" ref="G202:I208" si="95">K202</f>
        <v>100</v>
      </c>
      <c r="H202" s="160">
        <f t="shared" si="95"/>
        <v>150</v>
      </c>
      <c r="I202" s="160">
        <f t="shared" si="95"/>
        <v>200</v>
      </c>
      <c r="J202" s="39" t="s">
        <v>95</v>
      </c>
      <c r="K202" s="160">
        <v>100</v>
      </c>
      <c r="L202" s="160">
        <v>150</v>
      </c>
      <c r="M202" s="160">
        <v>200</v>
      </c>
      <c r="N202" s="40"/>
      <c r="O202" s="40"/>
      <c r="P202" s="80"/>
      <c r="Q202" s="80"/>
      <c r="R202" s="80"/>
      <c r="S202" s="80"/>
      <c r="T202" s="80"/>
      <c r="U202" s="80"/>
      <c r="V202" s="41"/>
      <c r="W202" s="41"/>
      <c r="X202" s="41"/>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c r="EI202" s="41"/>
      <c r="EJ202" s="41"/>
      <c r="EK202" s="41"/>
      <c r="EL202" s="41"/>
      <c r="EM202" s="41"/>
      <c r="EN202" s="41"/>
      <c r="EO202" s="41"/>
      <c r="EP202" s="41"/>
      <c r="EQ202" s="41"/>
      <c r="ER202" s="41"/>
      <c r="ES202" s="41"/>
      <c r="ET202" s="41"/>
      <c r="EU202" s="41"/>
      <c r="EV202" s="41"/>
      <c r="EW202" s="41"/>
      <c r="EX202" s="41"/>
      <c r="EY202" s="41"/>
      <c r="EZ202" s="41"/>
      <c r="FA202" s="41"/>
      <c r="FB202" s="41"/>
      <c r="FC202" s="41"/>
      <c r="FD202" s="41"/>
      <c r="FE202" s="41"/>
      <c r="FF202" s="41"/>
      <c r="FG202" s="41"/>
      <c r="FH202" s="41"/>
      <c r="FI202" s="41"/>
      <c r="FJ202" s="41"/>
      <c r="FK202" s="41"/>
      <c r="FL202" s="41"/>
      <c r="FM202" s="41"/>
      <c r="FN202" s="41"/>
      <c r="FO202" s="41"/>
      <c r="FP202" s="41"/>
      <c r="FQ202" s="41"/>
      <c r="FR202" s="41"/>
      <c r="FS202" s="41"/>
      <c r="FT202" s="41"/>
      <c r="FU202" s="41"/>
      <c r="FV202" s="41"/>
      <c r="FW202" s="41"/>
      <c r="FX202" s="41"/>
      <c r="FY202" s="41"/>
      <c r="FZ202" s="41"/>
      <c r="GA202" s="41"/>
      <c r="GB202" s="41"/>
      <c r="GC202" s="41"/>
      <c r="GD202" s="41"/>
      <c r="GE202" s="41"/>
      <c r="GF202" s="41"/>
      <c r="GG202" s="41"/>
      <c r="GH202" s="41"/>
      <c r="GI202" s="41"/>
      <c r="GJ202" s="41"/>
      <c r="GK202" s="41"/>
      <c r="GL202" s="41"/>
      <c r="GM202" s="41"/>
      <c r="GN202" s="41"/>
      <c r="GO202" s="41"/>
      <c r="GP202" s="41"/>
      <c r="GQ202" s="41"/>
      <c r="GR202" s="41"/>
      <c r="GS202" s="41"/>
      <c r="GT202" s="41"/>
      <c r="GU202" s="41"/>
      <c r="GV202" s="41"/>
    </row>
    <row r="203" spans="1:204" ht="39" x14ac:dyDescent="0.25">
      <c r="A203" s="46"/>
      <c r="B203" s="158"/>
      <c r="C203" s="165"/>
      <c r="D203" s="66" t="s">
        <v>130</v>
      </c>
      <c r="E203" s="73" t="s">
        <v>288</v>
      </c>
      <c r="F203" s="87" t="s">
        <v>94</v>
      </c>
      <c r="G203" s="126">
        <f t="shared" ref="G203:G204" si="96">CJ203+EI203+EO203</f>
        <v>10</v>
      </c>
      <c r="H203" s="126">
        <f t="shared" ref="H203:I204" si="97">CK203+EJ203+EP203</f>
        <v>10</v>
      </c>
      <c r="I203" s="126">
        <f t="shared" si="97"/>
        <v>10</v>
      </c>
      <c r="J203" s="39" t="s">
        <v>95</v>
      </c>
      <c r="K203" s="160"/>
      <c r="L203" s="160"/>
      <c r="M203" s="160"/>
      <c r="N203" s="40"/>
      <c r="O203" s="40"/>
      <c r="P203" s="80"/>
      <c r="Q203" s="80"/>
      <c r="R203" s="80"/>
      <c r="S203" s="80"/>
      <c r="T203" s="80"/>
      <c r="U203" s="80"/>
      <c r="V203" s="41"/>
      <c r="W203" s="41"/>
      <c r="X203" s="41"/>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1"/>
      <c r="CD203" s="41"/>
      <c r="CE203" s="41"/>
      <c r="CF203" s="41"/>
      <c r="CG203" s="41"/>
      <c r="CH203" s="41"/>
      <c r="CI203" s="41"/>
      <c r="CJ203" s="41">
        <v>2</v>
      </c>
      <c r="CK203" s="41">
        <v>2</v>
      </c>
      <c r="CL203" s="41">
        <v>2</v>
      </c>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c r="EI203" s="41">
        <v>5</v>
      </c>
      <c r="EJ203" s="41">
        <v>5</v>
      </c>
      <c r="EK203" s="41">
        <v>5</v>
      </c>
      <c r="EL203" s="41"/>
      <c r="EM203" s="41"/>
      <c r="EN203" s="41"/>
      <c r="EO203" s="41">
        <v>3</v>
      </c>
      <c r="EP203" s="41">
        <v>3</v>
      </c>
      <c r="EQ203" s="41">
        <v>3</v>
      </c>
      <c r="ER203" s="41"/>
      <c r="ES203" s="41"/>
      <c r="ET203" s="41"/>
      <c r="EU203" s="41"/>
      <c r="EV203" s="41"/>
      <c r="EW203" s="41"/>
      <c r="EX203" s="41"/>
      <c r="EY203" s="41"/>
      <c r="EZ203" s="41"/>
      <c r="FA203" s="41"/>
      <c r="FB203" s="41"/>
      <c r="FC203" s="41"/>
      <c r="FD203" s="41"/>
      <c r="FE203" s="41"/>
      <c r="FF203" s="41"/>
      <c r="FG203" s="41"/>
      <c r="FH203" s="41"/>
      <c r="FI203" s="41"/>
      <c r="FJ203" s="41"/>
      <c r="FK203" s="41"/>
      <c r="FL203" s="41"/>
      <c r="FM203" s="41"/>
      <c r="FN203" s="41"/>
      <c r="FO203" s="41"/>
      <c r="FP203" s="41"/>
      <c r="FQ203" s="41"/>
      <c r="FR203" s="41"/>
      <c r="FS203" s="41"/>
      <c r="FT203" s="41"/>
      <c r="FU203" s="41"/>
      <c r="FV203" s="41"/>
      <c r="FW203" s="41"/>
      <c r="FX203" s="41"/>
      <c r="FY203" s="41"/>
      <c r="FZ203" s="41"/>
      <c r="GA203" s="41"/>
      <c r="GB203" s="41"/>
      <c r="GC203" s="41"/>
      <c r="GD203" s="41"/>
      <c r="GE203" s="41"/>
      <c r="GF203" s="41"/>
      <c r="GG203" s="41"/>
      <c r="GH203" s="41"/>
      <c r="GI203" s="41"/>
      <c r="GJ203" s="41"/>
      <c r="GK203" s="41"/>
      <c r="GL203" s="41"/>
      <c r="GM203" s="41"/>
      <c r="GN203" s="41"/>
      <c r="GO203" s="41"/>
      <c r="GP203" s="41"/>
      <c r="GQ203" s="41"/>
      <c r="GR203" s="41"/>
      <c r="GS203" s="41"/>
      <c r="GT203" s="41"/>
      <c r="GU203" s="41"/>
      <c r="GV203" s="41"/>
    </row>
    <row r="204" spans="1:204" ht="39" x14ac:dyDescent="0.25">
      <c r="A204" s="46"/>
      <c r="B204" s="158"/>
      <c r="C204" s="165"/>
      <c r="D204" s="66" t="s">
        <v>130</v>
      </c>
      <c r="E204" s="73" t="s">
        <v>289</v>
      </c>
      <c r="F204" s="87" t="s">
        <v>102</v>
      </c>
      <c r="G204" s="126">
        <f t="shared" si="96"/>
        <v>48</v>
      </c>
      <c r="H204" s="126">
        <f t="shared" si="97"/>
        <v>51</v>
      </c>
      <c r="I204" s="126">
        <f>CL204+EK204+EQ204</f>
        <v>54</v>
      </c>
      <c r="J204" s="39" t="s">
        <v>95</v>
      </c>
      <c r="K204" s="160"/>
      <c r="L204" s="160"/>
      <c r="M204" s="160"/>
      <c r="N204" s="40"/>
      <c r="O204" s="40"/>
      <c r="P204" s="80"/>
      <c r="Q204" s="80"/>
      <c r="R204" s="80"/>
      <c r="S204" s="80"/>
      <c r="T204" s="80"/>
      <c r="U204" s="80"/>
      <c r="V204" s="41"/>
      <c r="W204" s="41"/>
      <c r="X204" s="41"/>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1"/>
      <c r="CD204" s="41"/>
      <c r="CE204" s="41"/>
      <c r="CF204" s="41"/>
      <c r="CG204" s="41"/>
      <c r="CH204" s="41"/>
      <c r="CI204" s="41"/>
      <c r="CJ204" s="41">
        <v>20</v>
      </c>
      <c r="CK204" s="41">
        <v>20</v>
      </c>
      <c r="CL204" s="41">
        <v>20</v>
      </c>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c r="EI204" s="41">
        <v>20</v>
      </c>
      <c r="EJ204" s="41">
        <v>20</v>
      </c>
      <c r="EK204" s="41">
        <v>20</v>
      </c>
      <c r="EL204" s="41"/>
      <c r="EM204" s="41"/>
      <c r="EN204" s="41"/>
      <c r="EO204" s="41">
        <v>8</v>
      </c>
      <c r="EP204" s="41">
        <v>11</v>
      </c>
      <c r="EQ204" s="41">
        <v>14</v>
      </c>
      <c r="ER204" s="41"/>
      <c r="ES204" s="41"/>
      <c r="ET204" s="41"/>
      <c r="EU204" s="41"/>
      <c r="EV204" s="41"/>
      <c r="EW204" s="41"/>
      <c r="EX204" s="41"/>
      <c r="EY204" s="41"/>
      <c r="EZ204" s="41"/>
      <c r="FA204" s="41"/>
      <c r="FB204" s="41"/>
      <c r="FC204" s="41"/>
      <c r="FD204" s="41"/>
      <c r="FE204" s="41"/>
      <c r="FF204" s="41"/>
      <c r="FG204" s="41"/>
      <c r="FH204" s="41"/>
      <c r="FI204" s="41"/>
      <c r="FJ204" s="41"/>
      <c r="FK204" s="41"/>
      <c r="FL204" s="41"/>
      <c r="FM204" s="41"/>
      <c r="FN204" s="41"/>
      <c r="FO204" s="41"/>
      <c r="FP204" s="41"/>
      <c r="FQ204" s="41"/>
      <c r="FR204" s="41"/>
      <c r="FS204" s="41"/>
      <c r="FT204" s="41"/>
      <c r="FU204" s="41"/>
      <c r="FV204" s="41"/>
      <c r="FW204" s="41"/>
      <c r="FX204" s="41"/>
      <c r="FY204" s="41"/>
      <c r="FZ204" s="41"/>
      <c r="GA204" s="41"/>
      <c r="GB204" s="41"/>
      <c r="GC204" s="41"/>
      <c r="GD204" s="41"/>
      <c r="GE204" s="41"/>
      <c r="GF204" s="41"/>
      <c r="GG204" s="41"/>
      <c r="GH204" s="41"/>
      <c r="GI204" s="41"/>
      <c r="GJ204" s="41"/>
      <c r="GK204" s="41"/>
      <c r="GL204" s="41"/>
      <c r="GM204" s="41"/>
      <c r="GN204" s="41"/>
      <c r="GO204" s="41"/>
      <c r="GP204" s="41"/>
      <c r="GQ204" s="41"/>
      <c r="GR204" s="41"/>
      <c r="GS204" s="41"/>
      <c r="GT204" s="41"/>
      <c r="GU204" s="41"/>
      <c r="GV204" s="41"/>
    </row>
    <row r="205" spans="1:204" ht="51.75" x14ac:dyDescent="0.25">
      <c r="A205" s="46"/>
      <c r="B205" s="158"/>
      <c r="C205" s="165"/>
      <c r="D205" s="166" t="s">
        <v>124</v>
      </c>
      <c r="E205" s="73" t="s">
        <v>290</v>
      </c>
      <c r="F205" s="87" t="s">
        <v>102</v>
      </c>
      <c r="G205" s="160">
        <f>CA205</f>
        <v>5</v>
      </c>
      <c r="H205" s="160">
        <f t="shared" ref="H205:I205" si="98">CB205</f>
        <v>5</v>
      </c>
      <c r="I205" s="160">
        <f t="shared" si="98"/>
        <v>5</v>
      </c>
      <c r="J205" s="39" t="s">
        <v>95</v>
      </c>
      <c r="K205" s="160"/>
      <c r="L205" s="160"/>
      <c r="M205" s="160"/>
      <c r="N205" s="40"/>
      <c r="O205" s="40"/>
      <c r="P205" s="80"/>
      <c r="Q205" s="80"/>
      <c r="R205" s="80"/>
      <c r="S205" s="80"/>
      <c r="T205" s="80"/>
      <c r="U205" s="80"/>
      <c r="V205" s="41"/>
      <c r="W205" s="41"/>
      <c r="X205" s="41"/>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v>5</v>
      </c>
      <c r="CB205" s="40">
        <v>5</v>
      </c>
      <c r="CC205" s="40">
        <v>5</v>
      </c>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c r="FA205" s="41"/>
      <c r="FB205" s="41"/>
      <c r="FC205" s="41"/>
      <c r="FD205" s="41"/>
      <c r="FE205" s="41"/>
      <c r="FF205" s="41"/>
      <c r="FG205" s="41"/>
      <c r="FH205" s="41"/>
      <c r="FI205" s="41"/>
      <c r="FJ205" s="41"/>
      <c r="FK205" s="41"/>
      <c r="FL205" s="41"/>
      <c r="FM205" s="41"/>
      <c r="FN205" s="41"/>
      <c r="FO205" s="41"/>
      <c r="FP205" s="41"/>
      <c r="FQ205" s="41"/>
      <c r="FR205" s="41"/>
      <c r="FS205" s="41"/>
      <c r="FT205" s="41"/>
      <c r="FU205" s="41"/>
      <c r="FV205" s="41"/>
      <c r="FW205" s="41"/>
      <c r="FX205" s="41"/>
      <c r="FY205" s="41"/>
      <c r="FZ205" s="41"/>
      <c r="GA205" s="41"/>
      <c r="GB205" s="41"/>
      <c r="GC205" s="41"/>
      <c r="GD205" s="41"/>
      <c r="GE205" s="41"/>
      <c r="GF205" s="41"/>
      <c r="GG205" s="41"/>
      <c r="GH205" s="41"/>
      <c r="GI205" s="41"/>
      <c r="GJ205" s="41"/>
      <c r="GK205" s="41"/>
      <c r="GL205" s="41"/>
      <c r="GM205" s="41"/>
      <c r="GN205" s="41"/>
      <c r="GO205" s="41"/>
      <c r="GP205" s="41"/>
      <c r="GQ205" s="41"/>
      <c r="GR205" s="41"/>
      <c r="GS205" s="41"/>
      <c r="GT205" s="41"/>
      <c r="GU205" s="41"/>
      <c r="GV205" s="41"/>
    </row>
    <row r="206" spans="1:204" ht="51" x14ac:dyDescent="0.2">
      <c r="A206" s="46"/>
      <c r="B206" s="158"/>
      <c r="C206" s="165"/>
      <c r="D206" s="66" t="s">
        <v>99</v>
      </c>
      <c r="E206" s="73" t="s">
        <v>290</v>
      </c>
      <c r="F206" s="87" t="s">
        <v>102</v>
      </c>
      <c r="G206" s="160">
        <f>K206+CA206+DN206+EO206</f>
        <v>27</v>
      </c>
      <c r="H206" s="160">
        <f t="shared" ref="H206:I206" si="99">L206+CB206+DO206+EP206</f>
        <v>59</v>
      </c>
      <c r="I206" s="160">
        <f t="shared" si="99"/>
        <v>81</v>
      </c>
      <c r="J206" s="39" t="s">
        <v>95</v>
      </c>
      <c r="K206" s="160">
        <v>20</v>
      </c>
      <c r="L206" s="160">
        <v>50</v>
      </c>
      <c r="M206" s="160">
        <v>70</v>
      </c>
      <c r="N206" s="40"/>
      <c r="O206" s="40"/>
      <c r="P206" s="40"/>
      <c r="Q206" s="40"/>
      <c r="R206" s="40"/>
      <c r="S206" s="40"/>
      <c r="T206" s="40"/>
      <c r="U206" s="40"/>
      <c r="V206" s="41"/>
      <c r="W206" s="41"/>
      <c r="X206" s="41"/>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v>1</v>
      </c>
      <c r="CB206" s="40">
        <v>1</v>
      </c>
      <c r="CC206" s="41">
        <v>1</v>
      </c>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v>3</v>
      </c>
      <c r="DO206" s="41">
        <v>5</v>
      </c>
      <c r="DP206" s="41">
        <v>7</v>
      </c>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v>3</v>
      </c>
      <c r="EP206" s="41">
        <v>3</v>
      </c>
      <c r="EQ206" s="41">
        <v>3</v>
      </c>
      <c r="ER206" s="41"/>
      <c r="ES206" s="41"/>
      <c r="ET206" s="41"/>
      <c r="EU206" s="41"/>
      <c r="EV206" s="41"/>
      <c r="EW206" s="41"/>
      <c r="EX206" s="41"/>
      <c r="EY206" s="41"/>
      <c r="EZ206" s="41"/>
      <c r="FA206" s="41"/>
      <c r="FB206" s="41"/>
      <c r="FC206" s="41"/>
      <c r="FD206" s="41"/>
      <c r="FE206" s="41"/>
      <c r="FF206" s="41"/>
      <c r="FG206" s="41"/>
      <c r="FH206" s="41"/>
      <c r="FI206" s="41"/>
      <c r="FJ206" s="41"/>
      <c r="FK206" s="41"/>
      <c r="FL206" s="41"/>
      <c r="FM206" s="41"/>
      <c r="FN206" s="41"/>
      <c r="FO206" s="41"/>
      <c r="FP206" s="41"/>
      <c r="FQ206" s="41"/>
      <c r="FR206" s="41"/>
      <c r="FS206" s="41"/>
      <c r="FT206" s="41"/>
      <c r="FU206" s="41"/>
      <c r="FV206" s="41"/>
      <c r="FW206" s="41"/>
      <c r="FX206" s="41"/>
      <c r="FY206" s="41"/>
      <c r="FZ206" s="41"/>
      <c r="GA206" s="41"/>
      <c r="GB206" s="41"/>
      <c r="GC206" s="41"/>
      <c r="GD206" s="41"/>
      <c r="GE206" s="41"/>
      <c r="GF206" s="41"/>
      <c r="GG206" s="41"/>
      <c r="GH206" s="41"/>
      <c r="GI206" s="41"/>
      <c r="GJ206" s="41"/>
      <c r="GK206" s="41"/>
      <c r="GL206" s="41"/>
      <c r="GM206" s="41"/>
      <c r="GN206" s="41"/>
      <c r="GO206" s="41"/>
      <c r="GP206" s="41"/>
      <c r="GQ206" s="41"/>
      <c r="GR206" s="41"/>
      <c r="GS206" s="41"/>
      <c r="GT206" s="41"/>
      <c r="GU206" s="41"/>
      <c r="GV206" s="41"/>
    </row>
    <row r="207" spans="1:204" ht="51" x14ac:dyDescent="0.2">
      <c r="A207" s="117" t="s">
        <v>291</v>
      </c>
      <c r="B207" s="162" t="s">
        <v>292</v>
      </c>
      <c r="C207" s="50" t="s">
        <v>276</v>
      </c>
      <c r="D207" s="66" t="s">
        <v>99</v>
      </c>
      <c r="E207" s="73" t="s">
        <v>293</v>
      </c>
      <c r="F207" s="87" t="s">
        <v>94</v>
      </c>
      <c r="G207" s="160">
        <f t="shared" si="95"/>
        <v>1</v>
      </c>
      <c r="H207" s="160">
        <f t="shared" si="95"/>
        <v>2</v>
      </c>
      <c r="I207" s="160">
        <f t="shared" si="95"/>
        <v>2</v>
      </c>
      <c r="J207" s="39" t="s">
        <v>95</v>
      </c>
      <c r="K207" s="160">
        <v>1</v>
      </c>
      <c r="L207" s="160">
        <v>2</v>
      </c>
      <c r="M207" s="160">
        <v>2</v>
      </c>
      <c r="N207" s="40"/>
      <c r="O207" s="40"/>
      <c r="P207" s="40"/>
      <c r="Q207" s="40"/>
      <c r="R207" s="40"/>
      <c r="S207" s="40"/>
      <c r="T207" s="40"/>
      <c r="U207" s="40"/>
      <c r="V207" s="41"/>
      <c r="W207" s="41"/>
      <c r="X207" s="41"/>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c r="FA207" s="41"/>
      <c r="FB207" s="41"/>
      <c r="FC207" s="41"/>
      <c r="FD207" s="41"/>
      <c r="FE207" s="41"/>
      <c r="FF207" s="41"/>
      <c r="FG207" s="41"/>
      <c r="FH207" s="41"/>
      <c r="FI207" s="41"/>
      <c r="FJ207" s="41"/>
      <c r="FK207" s="41"/>
      <c r="FL207" s="41"/>
      <c r="FM207" s="41"/>
      <c r="FN207" s="41"/>
      <c r="FO207" s="41"/>
      <c r="FP207" s="41"/>
      <c r="FQ207" s="41"/>
      <c r="FR207" s="41"/>
      <c r="FS207" s="41"/>
      <c r="FT207" s="41"/>
      <c r="FU207" s="41"/>
      <c r="FV207" s="41"/>
      <c r="FW207" s="41"/>
      <c r="FX207" s="41"/>
      <c r="FY207" s="41"/>
      <c r="FZ207" s="41"/>
      <c r="GA207" s="41"/>
      <c r="GB207" s="41"/>
      <c r="GC207" s="41"/>
      <c r="GD207" s="41"/>
      <c r="GE207" s="41"/>
      <c r="GF207" s="41"/>
      <c r="GG207" s="41"/>
      <c r="GH207" s="41"/>
      <c r="GI207" s="41"/>
      <c r="GJ207" s="41"/>
      <c r="GK207" s="41"/>
      <c r="GL207" s="41"/>
      <c r="GM207" s="41"/>
      <c r="GN207" s="41"/>
      <c r="GO207" s="41"/>
      <c r="GP207" s="41"/>
      <c r="GQ207" s="41"/>
      <c r="GR207" s="41"/>
      <c r="GS207" s="41"/>
      <c r="GT207" s="41"/>
      <c r="GU207" s="41"/>
      <c r="GV207" s="41"/>
    </row>
    <row r="208" spans="1:204" ht="51" x14ac:dyDescent="0.2">
      <c r="A208" s="77"/>
      <c r="B208" s="161"/>
      <c r="C208" s="51"/>
      <c r="D208" s="66" t="s">
        <v>99</v>
      </c>
      <c r="E208" s="73" t="s">
        <v>294</v>
      </c>
      <c r="F208" s="87" t="s">
        <v>102</v>
      </c>
      <c r="G208" s="160">
        <f t="shared" si="95"/>
        <v>20</v>
      </c>
      <c r="H208" s="160">
        <f t="shared" si="95"/>
        <v>50</v>
      </c>
      <c r="I208" s="160">
        <f t="shared" si="95"/>
        <v>50</v>
      </c>
      <c r="J208" s="39" t="s">
        <v>95</v>
      </c>
      <c r="K208" s="160">
        <v>20</v>
      </c>
      <c r="L208" s="160">
        <v>50</v>
      </c>
      <c r="M208" s="160">
        <v>50</v>
      </c>
      <c r="N208" s="40"/>
      <c r="O208" s="40"/>
      <c r="P208" s="40"/>
      <c r="Q208" s="40"/>
      <c r="R208" s="40"/>
      <c r="S208" s="40"/>
      <c r="T208" s="40"/>
      <c r="U208" s="40"/>
      <c r="V208" s="41"/>
      <c r="W208" s="41"/>
      <c r="X208" s="41"/>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c r="FC208" s="41"/>
      <c r="FD208" s="41"/>
      <c r="FE208" s="41"/>
      <c r="FF208" s="41"/>
      <c r="FG208" s="41"/>
      <c r="FH208" s="41"/>
      <c r="FI208" s="41"/>
      <c r="FJ208" s="41"/>
      <c r="FK208" s="41"/>
      <c r="FL208" s="41"/>
      <c r="FM208" s="41"/>
      <c r="FN208" s="41"/>
      <c r="FO208" s="41"/>
      <c r="FP208" s="41"/>
      <c r="FQ208" s="41"/>
      <c r="FR208" s="41"/>
      <c r="FS208" s="41"/>
      <c r="FT208" s="41"/>
      <c r="FU208" s="41"/>
      <c r="FV208" s="41"/>
      <c r="FW208" s="41"/>
      <c r="FX208" s="41"/>
      <c r="FY208" s="41"/>
      <c r="FZ208" s="41"/>
      <c r="GA208" s="41"/>
      <c r="GB208" s="41"/>
      <c r="GC208" s="41"/>
      <c r="GD208" s="41"/>
      <c r="GE208" s="41"/>
      <c r="GF208" s="41"/>
      <c r="GG208" s="41"/>
      <c r="GH208" s="41"/>
      <c r="GI208" s="41"/>
      <c r="GJ208" s="41"/>
      <c r="GK208" s="41"/>
      <c r="GL208" s="41"/>
      <c r="GM208" s="41"/>
      <c r="GN208" s="41"/>
      <c r="GO208" s="41"/>
      <c r="GP208" s="41"/>
      <c r="GQ208" s="41"/>
      <c r="GR208" s="41"/>
      <c r="GS208" s="41"/>
      <c r="GT208" s="41"/>
      <c r="GU208" s="41"/>
      <c r="GV208" s="41"/>
    </row>
    <row r="209" spans="1:204" ht="153" x14ac:dyDescent="0.2">
      <c r="A209" s="117" t="s">
        <v>295</v>
      </c>
      <c r="B209" s="132" t="s">
        <v>296</v>
      </c>
      <c r="C209" s="96" t="s">
        <v>297</v>
      </c>
      <c r="D209" s="167" t="s">
        <v>121</v>
      </c>
      <c r="E209" s="73"/>
      <c r="F209" s="87"/>
      <c r="G209" s="160"/>
      <c r="H209" s="160"/>
      <c r="I209" s="160"/>
      <c r="J209" s="39"/>
      <c r="K209" s="160"/>
      <c r="L209" s="160"/>
      <c r="M209" s="160"/>
      <c r="N209" s="40"/>
      <c r="O209" s="40"/>
      <c r="P209" s="40"/>
      <c r="Q209" s="40"/>
      <c r="R209" s="40"/>
      <c r="S209" s="40"/>
      <c r="T209" s="40"/>
      <c r="U209" s="40"/>
      <c r="V209" s="41"/>
      <c r="W209" s="41"/>
      <c r="X209" s="41"/>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c r="FL209" s="41"/>
      <c r="FM209" s="41"/>
      <c r="FN209" s="41"/>
      <c r="FO209" s="41"/>
      <c r="FP209" s="41"/>
      <c r="FQ209" s="41"/>
      <c r="FR209" s="41"/>
      <c r="FS209" s="41"/>
      <c r="FT209" s="41"/>
      <c r="FU209" s="41"/>
      <c r="FV209" s="41"/>
      <c r="FW209" s="41"/>
      <c r="FX209" s="41"/>
      <c r="FY209" s="41"/>
      <c r="FZ209" s="41"/>
      <c r="GA209" s="41"/>
      <c r="GB209" s="41"/>
      <c r="GC209" s="41"/>
      <c r="GD209" s="41"/>
      <c r="GE209" s="41"/>
      <c r="GF209" s="41"/>
      <c r="GG209" s="41"/>
      <c r="GH209" s="41"/>
      <c r="GI209" s="41"/>
      <c r="GJ209" s="41"/>
      <c r="GK209" s="41"/>
      <c r="GL209" s="41"/>
      <c r="GM209" s="41"/>
      <c r="GN209" s="41"/>
      <c r="GO209" s="41"/>
      <c r="GP209" s="41"/>
      <c r="GQ209" s="41"/>
      <c r="GR209" s="41"/>
      <c r="GS209" s="41"/>
      <c r="GT209" s="41"/>
      <c r="GU209" s="41"/>
      <c r="GV209" s="41"/>
    </row>
    <row r="210" spans="1:204" x14ac:dyDescent="0.2">
      <c r="A210" s="82"/>
      <c r="B210" s="168"/>
      <c r="C210" s="165"/>
      <c r="D210" s="66" t="s">
        <v>121</v>
      </c>
      <c r="E210" s="73"/>
      <c r="F210" s="87"/>
      <c r="G210" s="160"/>
      <c r="H210" s="160"/>
      <c r="I210" s="160"/>
      <c r="J210" s="39"/>
      <c r="K210" s="160"/>
      <c r="L210" s="160"/>
      <c r="M210" s="160"/>
      <c r="N210" s="40"/>
      <c r="O210" s="40"/>
      <c r="P210" s="40"/>
      <c r="Q210" s="40"/>
      <c r="R210" s="40"/>
      <c r="S210" s="40"/>
      <c r="T210" s="40"/>
      <c r="U210" s="40"/>
      <c r="V210" s="41"/>
      <c r="W210" s="41"/>
      <c r="X210" s="41"/>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c r="ER210" s="41"/>
      <c r="ES210" s="41"/>
      <c r="ET210" s="41"/>
      <c r="EU210" s="41"/>
      <c r="EV210" s="41"/>
      <c r="EW210" s="41"/>
      <c r="EX210" s="41"/>
      <c r="EY210" s="41"/>
      <c r="EZ210" s="41"/>
      <c r="FA210" s="41"/>
      <c r="FB210" s="41"/>
      <c r="FC210" s="41"/>
      <c r="FD210" s="41"/>
      <c r="FE210" s="41"/>
      <c r="FF210" s="41"/>
      <c r="FG210" s="41"/>
      <c r="FH210" s="41"/>
      <c r="FI210" s="41"/>
      <c r="FJ210" s="41"/>
      <c r="FK210" s="41"/>
      <c r="FL210" s="41"/>
      <c r="FM210" s="41"/>
      <c r="FN210" s="41"/>
      <c r="FO210" s="41"/>
      <c r="FP210" s="41"/>
      <c r="FQ210" s="41"/>
      <c r="FR210" s="41"/>
      <c r="FS210" s="41"/>
      <c r="FT210" s="41"/>
      <c r="FU210" s="41"/>
      <c r="FV210" s="41"/>
      <c r="FW210" s="41"/>
      <c r="FX210" s="41"/>
      <c r="FY210" s="41"/>
      <c r="FZ210" s="41"/>
      <c r="GA210" s="41"/>
      <c r="GB210" s="41"/>
      <c r="GC210" s="41"/>
      <c r="GD210" s="41"/>
      <c r="GE210" s="41"/>
      <c r="GF210" s="41"/>
      <c r="GG210" s="41"/>
      <c r="GH210" s="41"/>
      <c r="GI210" s="41"/>
      <c r="GJ210" s="41"/>
      <c r="GK210" s="41"/>
      <c r="GL210" s="41"/>
      <c r="GM210" s="41"/>
      <c r="GN210" s="41"/>
      <c r="GO210" s="41"/>
      <c r="GP210" s="41"/>
      <c r="GQ210" s="41"/>
      <c r="GR210" s="41"/>
      <c r="GS210" s="41"/>
      <c r="GT210" s="41"/>
      <c r="GU210" s="41"/>
      <c r="GV210" s="41"/>
    </row>
    <row r="211" spans="1:204" x14ac:dyDescent="0.2">
      <c r="A211" s="82"/>
      <c r="B211" s="168"/>
      <c r="C211" s="165"/>
      <c r="D211" s="66" t="s">
        <v>123</v>
      </c>
      <c r="E211" s="73"/>
      <c r="F211" s="87"/>
      <c r="G211" s="160"/>
      <c r="H211" s="160"/>
      <c r="I211" s="160"/>
      <c r="J211" s="39"/>
      <c r="K211" s="160"/>
      <c r="L211" s="160"/>
      <c r="M211" s="160"/>
      <c r="N211" s="40"/>
      <c r="O211" s="40"/>
      <c r="P211" s="40"/>
      <c r="Q211" s="40"/>
      <c r="R211" s="40"/>
      <c r="S211" s="40"/>
      <c r="T211" s="40"/>
      <c r="U211" s="40"/>
      <c r="V211" s="41"/>
      <c r="W211" s="41"/>
      <c r="X211" s="41"/>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c r="EX211" s="41"/>
      <c r="EY211" s="41"/>
      <c r="EZ211" s="41"/>
      <c r="FA211" s="41"/>
      <c r="FB211" s="41"/>
      <c r="FC211" s="41"/>
      <c r="FD211" s="41"/>
      <c r="FE211" s="41"/>
      <c r="FF211" s="41"/>
      <c r="FG211" s="41"/>
      <c r="FH211" s="41"/>
      <c r="FI211" s="41"/>
      <c r="FJ211" s="41"/>
      <c r="FK211" s="41"/>
      <c r="FL211" s="41"/>
      <c r="FM211" s="41"/>
      <c r="FN211" s="41"/>
      <c r="FO211" s="41"/>
      <c r="FP211" s="41"/>
      <c r="FQ211" s="41"/>
      <c r="FR211" s="41"/>
      <c r="FS211" s="41"/>
      <c r="FT211" s="41"/>
      <c r="FU211" s="41"/>
      <c r="FV211" s="41"/>
      <c r="FW211" s="41"/>
      <c r="FX211" s="41"/>
      <c r="FY211" s="41"/>
      <c r="FZ211" s="41"/>
      <c r="GA211" s="41"/>
      <c r="GB211" s="41"/>
      <c r="GC211" s="41"/>
      <c r="GD211" s="41"/>
      <c r="GE211" s="41"/>
      <c r="GF211" s="41"/>
      <c r="GG211" s="41"/>
      <c r="GH211" s="41"/>
      <c r="GI211" s="41"/>
      <c r="GJ211" s="41"/>
      <c r="GK211" s="41"/>
      <c r="GL211" s="41"/>
      <c r="GM211" s="41"/>
      <c r="GN211" s="41"/>
      <c r="GO211" s="41"/>
      <c r="GP211" s="41"/>
      <c r="GQ211" s="41"/>
      <c r="GR211" s="41"/>
      <c r="GS211" s="41"/>
      <c r="GT211" s="41"/>
      <c r="GU211" s="41"/>
      <c r="GV211" s="41"/>
    </row>
    <row r="212" spans="1:204" x14ac:dyDescent="0.2">
      <c r="A212" s="82"/>
      <c r="B212" s="168"/>
      <c r="C212" s="165"/>
      <c r="D212" s="66" t="s">
        <v>123</v>
      </c>
      <c r="E212" s="73"/>
      <c r="F212" s="87"/>
      <c r="G212" s="160"/>
      <c r="H212" s="160"/>
      <c r="I212" s="160"/>
      <c r="J212" s="39"/>
      <c r="K212" s="160"/>
      <c r="L212" s="160"/>
      <c r="M212" s="160"/>
      <c r="N212" s="40"/>
      <c r="O212" s="40"/>
      <c r="P212" s="40"/>
      <c r="Q212" s="40"/>
      <c r="R212" s="40"/>
      <c r="S212" s="40"/>
      <c r="T212" s="40"/>
      <c r="U212" s="40"/>
      <c r="V212" s="41"/>
      <c r="W212" s="41"/>
      <c r="X212" s="41"/>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c r="FA212" s="41"/>
      <c r="FB212" s="41"/>
      <c r="FC212" s="41"/>
      <c r="FD212" s="41"/>
      <c r="FE212" s="41"/>
      <c r="FF212" s="41"/>
      <c r="FG212" s="41"/>
      <c r="FH212" s="41"/>
      <c r="FI212" s="41"/>
      <c r="FJ212" s="41"/>
      <c r="FK212" s="41"/>
      <c r="FL212" s="41"/>
      <c r="FM212" s="41"/>
      <c r="FN212" s="41"/>
      <c r="FO212" s="41"/>
      <c r="FP212" s="41"/>
      <c r="FQ212" s="41"/>
      <c r="FR212" s="41"/>
      <c r="FS212" s="41"/>
      <c r="FT212" s="41"/>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1"/>
      <c r="GR212" s="41"/>
      <c r="GS212" s="41"/>
      <c r="GT212" s="41"/>
      <c r="GU212" s="41"/>
      <c r="GV212" s="41"/>
    </row>
    <row r="213" spans="1:204" x14ac:dyDescent="0.2">
      <c r="A213" s="82"/>
      <c r="B213" s="168"/>
      <c r="C213" s="165"/>
      <c r="D213" s="66" t="s">
        <v>124</v>
      </c>
      <c r="E213" s="73"/>
      <c r="F213" s="87"/>
      <c r="G213" s="160"/>
      <c r="H213" s="160"/>
      <c r="I213" s="160"/>
      <c r="J213" s="39"/>
      <c r="K213" s="160"/>
      <c r="L213" s="160"/>
      <c r="M213" s="160"/>
      <c r="N213" s="40"/>
      <c r="O213" s="40"/>
      <c r="P213" s="40"/>
      <c r="Q213" s="40"/>
      <c r="R213" s="40"/>
      <c r="S213" s="40"/>
      <c r="T213" s="40"/>
      <c r="U213" s="40"/>
      <c r="V213" s="41"/>
      <c r="W213" s="41"/>
      <c r="X213" s="41"/>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c r="EX213" s="41"/>
      <c r="EY213" s="41"/>
      <c r="EZ213" s="41"/>
      <c r="FA213" s="41"/>
      <c r="FB213" s="41"/>
      <c r="FC213" s="41"/>
      <c r="FD213" s="41"/>
      <c r="FE213" s="41"/>
      <c r="FF213" s="41"/>
      <c r="FG213" s="41"/>
      <c r="FH213" s="41"/>
      <c r="FI213" s="41"/>
      <c r="FJ213" s="41"/>
      <c r="FK213" s="41"/>
      <c r="FL213" s="41"/>
      <c r="FM213" s="41"/>
      <c r="FN213" s="41"/>
      <c r="FO213" s="41"/>
      <c r="FP213" s="41"/>
      <c r="FQ213" s="41"/>
      <c r="FR213" s="41"/>
      <c r="FS213" s="41"/>
      <c r="FT213" s="41"/>
      <c r="FU213" s="41"/>
      <c r="FV213" s="41"/>
      <c r="FW213" s="41"/>
      <c r="FX213" s="41"/>
      <c r="FY213" s="41"/>
      <c r="FZ213" s="41"/>
      <c r="GA213" s="41"/>
      <c r="GB213" s="41"/>
      <c r="GC213" s="41"/>
      <c r="GD213" s="41"/>
      <c r="GE213" s="41"/>
      <c r="GF213" s="41"/>
      <c r="GG213" s="41"/>
      <c r="GH213" s="41"/>
      <c r="GI213" s="41"/>
      <c r="GJ213" s="41"/>
      <c r="GK213" s="41"/>
      <c r="GL213" s="41"/>
      <c r="GM213" s="41"/>
      <c r="GN213" s="41"/>
      <c r="GO213" s="41"/>
      <c r="GP213" s="41"/>
      <c r="GQ213" s="41"/>
      <c r="GR213" s="41"/>
      <c r="GS213" s="41"/>
      <c r="GT213" s="41"/>
      <c r="GU213" s="41"/>
      <c r="GV213" s="41"/>
    </row>
    <row r="214" spans="1:204" x14ac:dyDescent="0.2">
      <c r="A214" s="82"/>
      <c r="B214" s="168"/>
      <c r="C214" s="165"/>
      <c r="D214" s="66" t="s">
        <v>124</v>
      </c>
      <c r="E214" s="73"/>
      <c r="F214" s="87"/>
      <c r="G214" s="160"/>
      <c r="H214" s="160"/>
      <c r="I214" s="160"/>
      <c r="J214" s="39"/>
      <c r="K214" s="160"/>
      <c r="L214" s="160"/>
      <c r="M214" s="160"/>
      <c r="N214" s="40"/>
      <c r="O214" s="40"/>
      <c r="P214" s="40"/>
      <c r="Q214" s="40"/>
      <c r="R214" s="40"/>
      <c r="S214" s="40"/>
      <c r="T214" s="40"/>
      <c r="U214" s="40"/>
      <c r="V214" s="41"/>
      <c r="W214" s="41"/>
      <c r="X214" s="41"/>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c r="ER214" s="41"/>
      <c r="ES214" s="41"/>
      <c r="ET214" s="41"/>
      <c r="EU214" s="41"/>
      <c r="EV214" s="41"/>
      <c r="EW214" s="41"/>
      <c r="EX214" s="41"/>
      <c r="EY214" s="41"/>
      <c r="EZ214" s="41"/>
      <c r="FA214" s="41"/>
      <c r="FB214" s="41"/>
      <c r="FC214" s="41"/>
      <c r="FD214" s="41"/>
      <c r="FE214" s="41"/>
      <c r="FF214" s="41"/>
      <c r="FG214" s="41"/>
      <c r="FH214" s="41"/>
      <c r="FI214" s="41"/>
      <c r="FJ214" s="41"/>
      <c r="FK214" s="41"/>
      <c r="FL214" s="41"/>
      <c r="FM214" s="41"/>
      <c r="FN214" s="41"/>
      <c r="FO214" s="41"/>
      <c r="FP214" s="41"/>
      <c r="FQ214" s="41"/>
      <c r="FR214" s="41"/>
      <c r="FS214" s="41"/>
      <c r="FT214" s="41"/>
      <c r="FU214" s="41"/>
      <c r="FV214" s="41"/>
      <c r="FW214" s="41"/>
      <c r="FX214" s="41"/>
      <c r="FY214" s="41"/>
      <c r="FZ214" s="41"/>
      <c r="GA214" s="41"/>
      <c r="GB214" s="41"/>
      <c r="GC214" s="41"/>
      <c r="GD214" s="41"/>
      <c r="GE214" s="41"/>
      <c r="GF214" s="41"/>
      <c r="GG214" s="41"/>
      <c r="GH214" s="41"/>
      <c r="GI214" s="41"/>
      <c r="GJ214" s="41"/>
      <c r="GK214" s="41"/>
      <c r="GL214" s="41"/>
      <c r="GM214" s="41"/>
      <c r="GN214" s="41"/>
      <c r="GO214" s="41"/>
      <c r="GP214" s="41"/>
      <c r="GQ214" s="41"/>
      <c r="GR214" s="41"/>
      <c r="GS214" s="41"/>
      <c r="GT214" s="41"/>
      <c r="GU214" s="41"/>
      <c r="GV214" s="41"/>
    </row>
    <row r="215" spans="1:204" x14ac:dyDescent="0.2">
      <c r="A215" s="82"/>
      <c r="B215" s="168"/>
      <c r="C215" s="165"/>
      <c r="D215" s="66" t="s">
        <v>125</v>
      </c>
      <c r="E215" s="73"/>
      <c r="F215" s="87"/>
      <c r="G215" s="160"/>
      <c r="H215" s="160"/>
      <c r="I215" s="160"/>
      <c r="J215" s="39"/>
      <c r="K215" s="160"/>
      <c r="L215" s="160"/>
      <c r="M215" s="160"/>
      <c r="N215" s="40"/>
      <c r="O215" s="40"/>
      <c r="P215" s="40"/>
      <c r="Q215" s="40"/>
      <c r="R215" s="40"/>
      <c r="S215" s="40"/>
      <c r="T215" s="40"/>
      <c r="U215" s="40"/>
      <c r="V215" s="41"/>
      <c r="W215" s="41"/>
      <c r="X215" s="41"/>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c r="EX215" s="41"/>
      <c r="EY215" s="41"/>
      <c r="EZ215" s="41"/>
      <c r="FA215" s="41"/>
      <c r="FB215" s="41"/>
      <c r="FC215" s="41"/>
      <c r="FD215" s="41"/>
      <c r="FE215" s="41"/>
      <c r="FF215" s="41"/>
      <c r="FG215" s="41"/>
      <c r="FH215" s="41"/>
      <c r="FI215" s="41"/>
      <c r="FJ215" s="41"/>
      <c r="FK215" s="41"/>
      <c r="FL215" s="41"/>
      <c r="FM215" s="41"/>
      <c r="FN215" s="41"/>
      <c r="FO215" s="41"/>
      <c r="FP215" s="41"/>
      <c r="FQ215" s="41"/>
      <c r="FR215" s="41"/>
      <c r="FS215" s="41"/>
      <c r="FT215" s="41"/>
      <c r="FU215" s="41"/>
      <c r="FV215" s="41"/>
      <c r="FW215" s="41"/>
      <c r="FX215" s="41"/>
      <c r="FY215" s="41"/>
      <c r="FZ215" s="41"/>
      <c r="GA215" s="41"/>
      <c r="GB215" s="41"/>
      <c r="GC215" s="41"/>
      <c r="GD215" s="41"/>
      <c r="GE215" s="41"/>
      <c r="GF215" s="41"/>
      <c r="GG215" s="41"/>
      <c r="GH215" s="41"/>
      <c r="GI215" s="41"/>
      <c r="GJ215" s="41"/>
      <c r="GK215" s="41"/>
      <c r="GL215" s="41"/>
      <c r="GM215" s="41"/>
      <c r="GN215" s="41"/>
      <c r="GO215" s="41"/>
      <c r="GP215" s="41"/>
      <c r="GQ215" s="41"/>
      <c r="GR215" s="41"/>
      <c r="GS215" s="41"/>
      <c r="GT215" s="41"/>
      <c r="GU215" s="41"/>
      <c r="GV215" s="41"/>
    </row>
    <row r="216" spans="1:204" x14ac:dyDescent="0.2">
      <c r="A216" s="82"/>
      <c r="B216" s="168"/>
      <c r="C216" s="165"/>
      <c r="D216" s="66" t="s">
        <v>125</v>
      </c>
      <c r="E216" s="73"/>
      <c r="F216" s="87"/>
      <c r="G216" s="160"/>
      <c r="H216" s="160"/>
      <c r="I216" s="160"/>
      <c r="J216" s="39"/>
      <c r="K216" s="160"/>
      <c r="L216" s="160"/>
      <c r="M216" s="160"/>
      <c r="N216" s="40"/>
      <c r="O216" s="40"/>
      <c r="P216" s="40"/>
      <c r="Q216" s="40"/>
      <c r="R216" s="40"/>
      <c r="S216" s="40"/>
      <c r="T216" s="40"/>
      <c r="U216" s="40"/>
      <c r="V216" s="41"/>
      <c r="W216" s="41"/>
      <c r="X216" s="41"/>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c r="ER216" s="41"/>
      <c r="ES216" s="41"/>
      <c r="ET216" s="41"/>
      <c r="EU216" s="41"/>
      <c r="EV216" s="41"/>
      <c r="EW216" s="41"/>
      <c r="EX216" s="41"/>
      <c r="EY216" s="41"/>
      <c r="EZ216" s="41"/>
      <c r="FA216" s="41"/>
      <c r="FB216" s="41"/>
      <c r="FC216" s="41"/>
      <c r="FD216" s="41"/>
      <c r="FE216" s="41"/>
      <c r="FF216" s="41"/>
      <c r="FG216" s="41"/>
      <c r="FH216" s="41"/>
      <c r="FI216" s="41"/>
      <c r="FJ216" s="41"/>
      <c r="FK216" s="41"/>
      <c r="FL216" s="41"/>
      <c r="FM216" s="41"/>
      <c r="FN216" s="41"/>
      <c r="FO216" s="41"/>
      <c r="FP216" s="41"/>
      <c r="FQ216" s="41"/>
      <c r="FR216" s="41"/>
      <c r="FS216" s="41"/>
      <c r="FT216" s="41"/>
      <c r="FU216" s="41"/>
      <c r="FV216" s="41"/>
      <c r="FW216" s="41"/>
      <c r="FX216" s="41"/>
      <c r="FY216" s="41"/>
      <c r="FZ216" s="41"/>
      <c r="GA216" s="41"/>
      <c r="GB216" s="41"/>
      <c r="GC216" s="41"/>
      <c r="GD216" s="41"/>
      <c r="GE216" s="41"/>
      <c r="GF216" s="41"/>
      <c r="GG216" s="41"/>
      <c r="GH216" s="41"/>
      <c r="GI216" s="41"/>
      <c r="GJ216" s="41"/>
      <c r="GK216" s="41"/>
      <c r="GL216" s="41"/>
      <c r="GM216" s="41"/>
      <c r="GN216" s="41"/>
      <c r="GO216" s="41"/>
      <c r="GP216" s="41"/>
      <c r="GQ216" s="41"/>
      <c r="GR216" s="41"/>
      <c r="GS216" s="41"/>
      <c r="GT216" s="41"/>
      <c r="GU216" s="41"/>
      <c r="GV216" s="41"/>
    </row>
    <row r="217" spans="1:204" ht="51" x14ac:dyDescent="0.2">
      <c r="A217" s="82"/>
      <c r="B217" s="168"/>
      <c r="C217" s="165"/>
      <c r="D217" s="66" t="s">
        <v>99</v>
      </c>
      <c r="E217" s="73"/>
      <c r="F217" s="40" t="s">
        <v>94</v>
      </c>
      <c r="G217" s="38">
        <f>BP217+BS217+BV217+BY217</f>
        <v>80</v>
      </c>
      <c r="H217" s="40"/>
      <c r="I217" s="40"/>
      <c r="J217" s="39" t="s">
        <v>95</v>
      </c>
      <c r="K217" s="39"/>
      <c r="L217" s="39"/>
      <c r="M217" s="40"/>
      <c r="N217" s="40"/>
      <c r="O217" s="40"/>
      <c r="P217" s="40"/>
      <c r="Q217" s="40"/>
      <c r="R217" s="40"/>
      <c r="S217" s="40"/>
      <c r="T217" s="40"/>
      <c r="U217" s="40"/>
      <c r="V217" s="41"/>
      <c r="W217" s="41"/>
      <c r="X217" s="41"/>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38">
        <v>20</v>
      </c>
      <c r="BQ217" s="38"/>
      <c r="BR217" s="38"/>
      <c r="BS217" s="38">
        <v>20</v>
      </c>
      <c r="BT217" s="38"/>
      <c r="BU217" s="38"/>
      <c r="BV217" s="38">
        <v>20</v>
      </c>
      <c r="BW217" s="38"/>
      <c r="BX217" s="38"/>
      <c r="BY217" s="38">
        <v>20</v>
      </c>
      <c r="BZ217" s="40"/>
      <c r="CA217" s="40"/>
      <c r="CB217" s="40"/>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c r="ER217" s="41"/>
      <c r="ES217" s="41"/>
      <c r="ET217" s="41"/>
      <c r="EU217" s="41"/>
      <c r="EV217" s="41"/>
      <c r="EW217" s="41"/>
      <c r="EX217" s="41"/>
      <c r="EY217" s="41"/>
      <c r="EZ217" s="41"/>
      <c r="FA217" s="41"/>
      <c r="FB217" s="41"/>
      <c r="FC217" s="41"/>
      <c r="FD217" s="41"/>
      <c r="FE217" s="41"/>
      <c r="FF217" s="41"/>
      <c r="FG217" s="41"/>
      <c r="FH217" s="41"/>
      <c r="FI217" s="41"/>
      <c r="FJ217" s="41"/>
      <c r="FK217" s="41"/>
      <c r="FL217" s="41"/>
      <c r="FM217" s="41"/>
      <c r="FN217" s="41"/>
      <c r="FO217" s="41"/>
      <c r="FP217" s="41"/>
      <c r="FQ217" s="41"/>
      <c r="FR217" s="41"/>
      <c r="FS217" s="41"/>
      <c r="FT217" s="41"/>
      <c r="FU217" s="41"/>
      <c r="FV217" s="41"/>
      <c r="FW217" s="41"/>
      <c r="FX217" s="41"/>
      <c r="FY217" s="41"/>
      <c r="FZ217" s="41"/>
      <c r="GA217" s="41"/>
      <c r="GB217" s="41"/>
      <c r="GC217" s="41"/>
      <c r="GD217" s="41"/>
      <c r="GE217" s="41"/>
      <c r="GF217" s="41"/>
      <c r="GG217" s="41"/>
      <c r="GH217" s="41"/>
      <c r="GI217" s="41"/>
      <c r="GJ217" s="41"/>
      <c r="GK217" s="41"/>
      <c r="GL217" s="41"/>
      <c r="GM217" s="41"/>
      <c r="GN217" s="41"/>
      <c r="GO217" s="41"/>
      <c r="GP217" s="41"/>
      <c r="GQ217" s="41"/>
      <c r="GR217" s="41"/>
      <c r="GS217" s="41"/>
      <c r="GT217" s="41"/>
      <c r="GU217" s="41"/>
      <c r="GV217" s="41"/>
    </row>
    <row r="218" spans="1:204" ht="51" x14ac:dyDescent="0.2">
      <c r="A218" s="82"/>
      <c r="B218" s="168"/>
      <c r="C218" s="165"/>
      <c r="D218" s="66" t="s">
        <v>99</v>
      </c>
      <c r="E218" s="73"/>
      <c r="F218" s="87"/>
      <c r="G218" s="160"/>
      <c r="H218" s="160"/>
      <c r="I218" s="160"/>
      <c r="J218" s="39"/>
      <c r="K218" s="160"/>
      <c r="L218" s="160"/>
      <c r="M218" s="160"/>
      <c r="N218" s="40"/>
      <c r="O218" s="40"/>
      <c r="P218" s="40"/>
      <c r="Q218" s="40"/>
      <c r="R218" s="40"/>
      <c r="S218" s="40"/>
      <c r="T218" s="40"/>
      <c r="U218" s="40"/>
      <c r="V218" s="41"/>
      <c r="W218" s="41"/>
      <c r="X218" s="41"/>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c r="ER218" s="41"/>
      <c r="ES218" s="41"/>
      <c r="ET218" s="41"/>
      <c r="EU218" s="41"/>
      <c r="EV218" s="41"/>
      <c r="EW218" s="41"/>
      <c r="EX218" s="41"/>
      <c r="EY218" s="41"/>
      <c r="EZ218" s="41"/>
      <c r="FA218" s="41"/>
      <c r="FB218" s="41"/>
      <c r="FC218" s="41"/>
      <c r="FD218" s="41"/>
      <c r="FE218" s="41"/>
      <c r="FF218" s="41"/>
      <c r="FG218" s="41"/>
      <c r="FH218" s="41"/>
      <c r="FI218" s="41"/>
      <c r="FJ218" s="41"/>
      <c r="FK218" s="41"/>
      <c r="FL218" s="41"/>
      <c r="FM218" s="41"/>
      <c r="FN218" s="41"/>
      <c r="FO218" s="41"/>
      <c r="FP218" s="41"/>
      <c r="FQ218" s="41"/>
      <c r="FR218" s="41"/>
      <c r="FS218" s="41"/>
      <c r="FT218" s="41"/>
      <c r="FU218" s="41"/>
      <c r="FV218" s="41"/>
      <c r="FW218" s="41"/>
      <c r="FX218" s="41"/>
      <c r="FY218" s="41"/>
      <c r="FZ218" s="41"/>
      <c r="GA218" s="41"/>
      <c r="GB218" s="41"/>
      <c r="GC218" s="41"/>
      <c r="GD218" s="41"/>
      <c r="GE218" s="41"/>
      <c r="GF218" s="41"/>
      <c r="GG218" s="41"/>
      <c r="GH218" s="41"/>
      <c r="GI218" s="41"/>
      <c r="GJ218" s="41"/>
      <c r="GK218" s="41"/>
      <c r="GL218" s="41"/>
      <c r="GM218" s="41"/>
      <c r="GN218" s="41"/>
      <c r="GO218" s="41"/>
      <c r="GP218" s="41"/>
      <c r="GQ218" s="41"/>
      <c r="GR218" s="41"/>
      <c r="GS218" s="41"/>
      <c r="GT218" s="41"/>
      <c r="GU218" s="41"/>
      <c r="GV218" s="41"/>
    </row>
    <row r="219" spans="1:204" ht="51" x14ac:dyDescent="0.2">
      <c r="A219" s="82"/>
      <c r="B219" s="168"/>
      <c r="C219" s="165"/>
      <c r="D219" s="66" t="s">
        <v>126</v>
      </c>
      <c r="E219" s="73"/>
      <c r="F219" s="87"/>
      <c r="G219" s="160"/>
      <c r="H219" s="160"/>
      <c r="I219" s="160"/>
      <c r="J219" s="39"/>
      <c r="K219" s="160"/>
      <c r="L219" s="160"/>
      <c r="M219" s="160"/>
      <c r="N219" s="40"/>
      <c r="O219" s="40"/>
      <c r="P219" s="40"/>
      <c r="Q219" s="40"/>
      <c r="R219" s="40"/>
      <c r="S219" s="40"/>
      <c r="T219" s="40"/>
      <c r="U219" s="40"/>
      <c r="V219" s="41"/>
      <c r="W219" s="41"/>
      <c r="X219" s="41"/>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c r="ER219" s="41"/>
      <c r="ES219" s="41"/>
      <c r="ET219" s="41"/>
      <c r="EU219" s="41"/>
      <c r="EV219" s="41"/>
      <c r="EW219" s="41"/>
      <c r="EX219" s="41"/>
      <c r="EY219" s="41"/>
      <c r="EZ219" s="41"/>
      <c r="FA219" s="41"/>
      <c r="FB219" s="41"/>
      <c r="FC219" s="41"/>
      <c r="FD219" s="41"/>
      <c r="FE219" s="41"/>
      <c r="FF219" s="41"/>
      <c r="FG219" s="41"/>
      <c r="FH219" s="41"/>
      <c r="FI219" s="41"/>
      <c r="FJ219" s="41"/>
      <c r="FK219" s="41"/>
      <c r="FL219" s="41"/>
      <c r="FM219" s="41"/>
      <c r="FN219" s="41"/>
      <c r="FO219" s="41"/>
      <c r="FP219" s="41"/>
      <c r="FQ219" s="41"/>
      <c r="FR219" s="41"/>
      <c r="FS219" s="41"/>
      <c r="FT219" s="41"/>
      <c r="FU219" s="41"/>
      <c r="FV219" s="41"/>
      <c r="FW219" s="41"/>
      <c r="FX219" s="41"/>
      <c r="FY219" s="41"/>
      <c r="FZ219" s="41"/>
      <c r="GA219" s="41"/>
      <c r="GB219" s="41"/>
      <c r="GC219" s="41"/>
      <c r="GD219" s="41"/>
      <c r="GE219" s="41"/>
      <c r="GF219" s="41"/>
      <c r="GG219" s="41"/>
      <c r="GH219" s="41"/>
      <c r="GI219" s="41"/>
      <c r="GJ219" s="41"/>
      <c r="GK219" s="41"/>
      <c r="GL219" s="41"/>
      <c r="GM219" s="41"/>
      <c r="GN219" s="41"/>
      <c r="GO219" s="41"/>
      <c r="GP219" s="41"/>
      <c r="GQ219" s="41"/>
      <c r="GR219" s="41"/>
      <c r="GS219" s="41"/>
      <c r="GT219" s="41"/>
      <c r="GU219" s="41"/>
      <c r="GV219" s="41"/>
    </row>
    <row r="220" spans="1:204" ht="51" x14ac:dyDescent="0.2">
      <c r="A220" s="82"/>
      <c r="B220" s="168"/>
      <c r="C220" s="165"/>
      <c r="D220" s="66" t="s">
        <v>126</v>
      </c>
      <c r="E220" s="73"/>
      <c r="F220" s="87"/>
      <c r="G220" s="160"/>
      <c r="H220" s="160"/>
      <c r="I220" s="160"/>
      <c r="J220" s="39"/>
      <c r="K220" s="160"/>
      <c r="L220" s="160"/>
      <c r="M220" s="160"/>
      <c r="N220" s="40"/>
      <c r="O220" s="40"/>
      <c r="P220" s="40"/>
      <c r="Q220" s="40"/>
      <c r="R220" s="40"/>
      <c r="S220" s="40"/>
      <c r="T220" s="40"/>
      <c r="U220" s="40"/>
      <c r="V220" s="41"/>
      <c r="W220" s="41"/>
      <c r="X220" s="41"/>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c r="EI220" s="41"/>
      <c r="EJ220" s="41"/>
      <c r="EK220" s="41"/>
      <c r="EL220" s="41"/>
      <c r="EM220" s="41"/>
      <c r="EN220" s="41"/>
      <c r="EO220" s="41"/>
      <c r="EP220" s="41"/>
      <c r="EQ220" s="41"/>
      <c r="ER220" s="41"/>
      <c r="ES220" s="41"/>
      <c r="ET220" s="41"/>
      <c r="EU220" s="41"/>
      <c r="EV220" s="41"/>
      <c r="EW220" s="41"/>
      <c r="EX220" s="41"/>
      <c r="EY220" s="41"/>
      <c r="EZ220" s="41"/>
      <c r="FA220" s="41"/>
      <c r="FB220" s="41"/>
      <c r="FC220" s="41"/>
      <c r="FD220" s="41"/>
      <c r="FE220" s="41"/>
      <c r="FF220" s="41"/>
      <c r="FG220" s="41"/>
      <c r="FH220" s="41"/>
      <c r="FI220" s="41"/>
      <c r="FJ220" s="41"/>
      <c r="FK220" s="41"/>
      <c r="FL220" s="41"/>
      <c r="FM220" s="41"/>
      <c r="FN220" s="41"/>
      <c r="FO220" s="41"/>
      <c r="FP220" s="41"/>
      <c r="FQ220" s="41"/>
      <c r="FR220" s="41"/>
      <c r="FS220" s="41"/>
      <c r="FT220" s="41"/>
      <c r="FU220" s="41"/>
      <c r="FV220" s="41"/>
      <c r="FW220" s="41"/>
      <c r="FX220" s="41"/>
      <c r="FY220" s="41"/>
      <c r="FZ220" s="41"/>
      <c r="GA220" s="41"/>
      <c r="GB220" s="41"/>
      <c r="GC220" s="41"/>
      <c r="GD220" s="41"/>
      <c r="GE220" s="41"/>
      <c r="GF220" s="41"/>
      <c r="GG220" s="41"/>
      <c r="GH220" s="41"/>
      <c r="GI220" s="41"/>
      <c r="GJ220" s="41"/>
      <c r="GK220" s="41"/>
      <c r="GL220" s="41"/>
      <c r="GM220" s="41"/>
      <c r="GN220" s="41"/>
      <c r="GO220" s="41"/>
      <c r="GP220" s="41"/>
      <c r="GQ220" s="41"/>
      <c r="GR220" s="41"/>
      <c r="GS220" s="41"/>
      <c r="GT220" s="41"/>
      <c r="GU220" s="41"/>
      <c r="GV220" s="41"/>
    </row>
    <row r="221" spans="1:204" ht="51" x14ac:dyDescent="0.2">
      <c r="A221" s="82"/>
      <c r="B221" s="168"/>
      <c r="C221" s="165"/>
      <c r="D221" s="66" t="s">
        <v>127</v>
      </c>
      <c r="E221" s="73"/>
      <c r="F221" s="87"/>
      <c r="G221" s="160"/>
      <c r="H221" s="160"/>
      <c r="I221" s="160"/>
      <c r="J221" s="39"/>
      <c r="K221" s="160"/>
      <c r="L221" s="160"/>
      <c r="M221" s="160"/>
      <c r="N221" s="40"/>
      <c r="O221" s="40"/>
      <c r="P221" s="40"/>
      <c r="Q221" s="40"/>
      <c r="R221" s="40"/>
      <c r="S221" s="40"/>
      <c r="T221" s="40"/>
      <c r="U221" s="40"/>
      <c r="V221" s="41"/>
      <c r="W221" s="41"/>
      <c r="X221" s="41"/>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c r="EB221" s="41"/>
      <c r="EC221" s="41"/>
      <c r="ED221" s="41"/>
      <c r="EE221" s="41"/>
      <c r="EF221" s="41"/>
      <c r="EG221" s="41"/>
      <c r="EH221" s="41"/>
      <c r="EI221" s="41"/>
      <c r="EJ221" s="41"/>
      <c r="EK221" s="41"/>
      <c r="EL221" s="41"/>
      <c r="EM221" s="41"/>
      <c r="EN221" s="41"/>
      <c r="EO221" s="41"/>
      <c r="EP221" s="41"/>
      <c r="EQ221" s="41"/>
      <c r="ER221" s="41"/>
      <c r="ES221" s="41"/>
      <c r="ET221" s="41"/>
      <c r="EU221" s="41"/>
      <c r="EV221" s="41"/>
      <c r="EW221" s="41"/>
      <c r="EX221" s="41"/>
      <c r="EY221" s="41"/>
      <c r="EZ221" s="41"/>
      <c r="FA221" s="41"/>
      <c r="FB221" s="41"/>
      <c r="FC221" s="41"/>
      <c r="FD221" s="41"/>
      <c r="FE221" s="41"/>
      <c r="FF221" s="41"/>
      <c r="FG221" s="41"/>
      <c r="FH221" s="41"/>
      <c r="FI221" s="41"/>
      <c r="FJ221" s="41"/>
      <c r="FK221" s="41"/>
      <c r="FL221" s="41"/>
      <c r="FM221" s="41"/>
      <c r="FN221" s="41"/>
      <c r="FO221" s="41"/>
      <c r="FP221" s="41"/>
      <c r="FQ221" s="41"/>
      <c r="FR221" s="41"/>
      <c r="FS221" s="41"/>
      <c r="FT221" s="41"/>
      <c r="FU221" s="41"/>
      <c r="FV221" s="41"/>
      <c r="FW221" s="41"/>
      <c r="FX221" s="41"/>
      <c r="FY221" s="41"/>
      <c r="FZ221" s="41"/>
      <c r="GA221" s="41"/>
      <c r="GB221" s="41"/>
      <c r="GC221" s="41"/>
      <c r="GD221" s="41"/>
      <c r="GE221" s="41"/>
      <c r="GF221" s="41"/>
      <c r="GG221" s="41"/>
      <c r="GH221" s="41"/>
      <c r="GI221" s="41"/>
      <c r="GJ221" s="41"/>
      <c r="GK221" s="41"/>
      <c r="GL221" s="41"/>
      <c r="GM221" s="41"/>
      <c r="GN221" s="41"/>
      <c r="GO221" s="41"/>
      <c r="GP221" s="41"/>
      <c r="GQ221" s="41"/>
      <c r="GR221" s="41"/>
      <c r="GS221" s="41"/>
      <c r="GT221" s="41"/>
      <c r="GU221" s="41"/>
      <c r="GV221" s="41"/>
    </row>
    <row r="222" spans="1:204" ht="51" x14ac:dyDescent="0.2">
      <c r="A222" s="82"/>
      <c r="B222" s="168"/>
      <c r="C222" s="165"/>
      <c r="D222" s="66" t="s">
        <v>127</v>
      </c>
      <c r="E222" s="73"/>
      <c r="F222" s="87"/>
      <c r="G222" s="160"/>
      <c r="H222" s="160"/>
      <c r="I222" s="160"/>
      <c r="J222" s="39"/>
      <c r="K222" s="160"/>
      <c r="L222" s="160"/>
      <c r="M222" s="160"/>
      <c r="N222" s="40"/>
      <c r="O222" s="40"/>
      <c r="P222" s="40"/>
      <c r="Q222" s="40"/>
      <c r="R222" s="40"/>
      <c r="S222" s="40"/>
      <c r="T222" s="40"/>
      <c r="U222" s="40"/>
      <c r="V222" s="41"/>
      <c r="W222" s="41"/>
      <c r="X222" s="41"/>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c r="EB222" s="41"/>
      <c r="EC222" s="41"/>
      <c r="ED222" s="41"/>
      <c r="EE222" s="41"/>
      <c r="EF222" s="41"/>
      <c r="EG222" s="41"/>
      <c r="EH222" s="41"/>
      <c r="EI222" s="41"/>
      <c r="EJ222" s="41"/>
      <c r="EK222" s="41"/>
      <c r="EL222" s="41"/>
      <c r="EM222" s="41"/>
      <c r="EN222" s="41"/>
      <c r="EO222" s="41"/>
      <c r="EP222" s="41"/>
      <c r="EQ222" s="41"/>
      <c r="ER222" s="41"/>
      <c r="ES222" s="41"/>
      <c r="ET222" s="41"/>
      <c r="EU222" s="41"/>
      <c r="EV222" s="41"/>
      <c r="EW222" s="41"/>
      <c r="EX222" s="41"/>
      <c r="EY222" s="41"/>
      <c r="EZ222" s="41"/>
      <c r="FA222" s="41"/>
      <c r="FB222" s="41"/>
      <c r="FC222" s="41"/>
      <c r="FD222" s="41"/>
      <c r="FE222" s="41"/>
      <c r="FF222" s="41"/>
      <c r="FG222" s="41"/>
      <c r="FH222" s="41"/>
      <c r="FI222" s="41"/>
      <c r="FJ222" s="41"/>
      <c r="FK222" s="41"/>
      <c r="FL222" s="41"/>
      <c r="FM222" s="41"/>
      <c r="FN222" s="41"/>
      <c r="FO222" s="41"/>
      <c r="FP222" s="41"/>
      <c r="FQ222" s="41"/>
      <c r="FR222" s="41"/>
      <c r="FS222" s="41"/>
      <c r="FT222" s="41"/>
      <c r="FU222" s="41"/>
      <c r="FV222" s="41"/>
      <c r="FW222" s="41"/>
      <c r="FX222" s="41"/>
      <c r="FY222" s="41"/>
      <c r="FZ222" s="41"/>
      <c r="GA222" s="41"/>
      <c r="GB222" s="41"/>
      <c r="GC222" s="41"/>
      <c r="GD222" s="41"/>
      <c r="GE222" s="41"/>
      <c r="GF222" s="41"/>
      <c r="GG222" s="41"/>
      <c r="GH222" s="41"/>
      <c r="GI222" s="41"/>
      <c r="GJ222" s="41"/>
      <c r="GK222" s="41"/>
      <c r="GL222" s="41"/>
      <c r="GM222" s="41"/>
      <c r="GN222" s="41"/>
      <c r="GO222" s="41"/>
      <c r="GP222" s="41"/>
      <c r="GQ222" s="41"/>
      <c r="GR222" s="41"/>
      <c r="GS222" s="41"/>
      <c r="GT222" s="41"/>
      <c r="GU222" s="41"/>
      <c r="GV222" s="41"/>
    </row>
    <row r="223" spans="1:204" ht="51" x14ac:dyDescent="0.2">
      <c r="A223" s="82"/>
      <c r="B223" s="168"/>
      <c r="C223" s="165"/>
      <c r="D223" s="66" t="s">
        <v>128</v>
      </c>
      <c r="E223" s="73"/>
      <c r="F223" s="87"/>
      <c r="G223" s="160"/>
      <c r="H223" s="160"/>
      <c r="I223" s="160"/>
      <c r="J223" s="39"/>
      <c r="K223" s="160"/>
      <c r="L223" s="160"/>
      <c r="M223" s="160"/>
      <c r="N223" s="40"/>
      <c r="O223" s="40"/>
      <c r="P223" s="40"/>
      <c r="Q223" s="40"/>
      <c r="R223" s="40"/>
      <c r="S223" s="40"/>
      <c r="T223" s="40"/>
      <c r="U223" s="40"/>
      <c r="V223" s="41"/>
      <c r="W223" s="41"/>
      <c r="X223" s="41"/>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c r="EB223" s="41"/>
      <c r="EC223" s="41"/>
      <c r="ED223" s="41"/>
      <c r="EE223" s="41"/>
      <c r="EF223" s="41"/>
      <c r="EG223" s="41"/>
      <c r="EH223" s="41"/>
      <c r="EI223" s="41"/>
      <c r="EJ223" s="41"/>
      <c r="EK223" s="41"/>
      <c r="EL223" s="41"/>
      <c r="EM223" s="41"/>
      <c r="EN223" s="41"/>
      <c r="EO223" s="41"/>
      <c r="EP223" s="41"/>
      <c r="EQ223" s="41"/>
      <c r="ER223" s="41"/>
      <c r="ES223" s="41"/>
      <c r="ET223" s="41"/>
      <c r="EU223" s="41"/>
      <c r="EV223" s="41"/>
      <c r="EW223" s="41"/>
      <c r="EX223" s="41"/>
      <c r="EY223" s="41"/>
      <c r="EZ223" s="41"/>
      <c r="FA223" s="41"/>
      <c r="FB223" s="41"/>
      <c r="FC223" s="41"/>
      <c r="FD223" s="41"/>
      <c r="FE223" s="41"/>
      <c r="FF223" s="41"/>
      <c r="FG223" s="41"/>
      <c r="FH223" s="41"/>
      <c r="FI223" s="41"/>
      <c r="FJ223" s="41"/>
      <c r="FK223" s="41"/>
      <c r="FL223" s="41"/>
      <c r="FM223" s="41"/>
      <c r="FN223" s="41"/>
      <c r="FO223" s="41"/>
      <c r="FP223" s="41"/>
      <c r="FQ223" s="41"/>
      <c r="FR223" s="41"/>
      <c r="FS223" s="41"/>
      <c r="FT223" s="41"/>
      <c r="FU223" s="41"/>
      <c r="FV223" s="41"/>
      <c r="FW223" s="41"/>
      <c r="FX223" s="41"/>
      <c r="FY223" s="41"/>
      <c r="FZ223" s="41"/>
      <c r="GA223" s="41"/>
      <c r="GB223" s="41"/>
      <c r="GC223" s="41"/>
      <c r="GD223" s="41"/>
      <c r="GE223" s="41"/>
      <c r="GF223" s="41"/>
      <c r="GG223" s="41"/>
      <c r="GH223" s="41"/>
      <c r="GI223" s="41"/>
      <c r="GJ223" s="41"/>
      <c r="GK223" s="41"/>
      <c r="GL223" s="41"/>
      <c r="GM223" s="41"/>
      <c r="GN223" s="41"/>
      <c r="GO223" s="41"/>
      <c r="GP223" s="41"/>
      <c r="GQ223" s="41"/>
      <c r="GR223" s="41"/>
      <c r="GS223" s="41"/>
      <c r="GT223" s="41"/>
      <c r="GU223" s="41"/>
      <c r="GV223" s="41"/>
    </row>
    <row r="224" spans="1:204" ht="51" x14ac:dyDescent="0.2">
      <c r="A224" s="82"/>
      <c r="B224" s="168"/>
      <c r="C224" s="165"/>
      <c r="D224" s="66" t="s">
        <v>128</v>
      </c>
      <c r="E224" s="73"/>
      <c r="F224" s="87"/>
      <c r="G224" s="160"/>
      <c r="H224" s="160"/>
      <c r="I224" s="160"/>
      <c r="J224" s="39"/>
      <c r="K224" s="160"/>
      <c r="L224" s="160"/>
      <c r="M224" s="160"/>
      <c r="N224" s="40"/>
      <c r="O224" s="40"/>
      <c r="P224" s="40"/>
      <c r="Q224" s="40"/>
      <c r="R224" s="40"/>
      <c r="S224" s="40"/>
      <c r="T224" s="40"/>
      <c r="U224" s="40"/>
      <c r="V224" s="41"/>
      <c r="W224" s="41"/>
      <c r="X224" s="41"/>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c r="EN224" s="41"/>
      <c r="EO224" s="41"/>
      <c r="EP224" s="41"/>
      <c r="EQ224" s="41"/>
      <c r="ER224" s="41"/>
      <c r="ES224" s="41"/>
      <c r="ET224" s="41"/>
      <c r="EU224" s="41"/>
      <c r="EV224" s="41"/>
      <c r="EW224" s="41"/>
      <c r="EX224" s="41"/>
      <c r="EY224" s="41"/>
      <c r="EZ224" s="41"/>
      <c r="FA224" s="41"/>
      <c r="FB224" s="41"/>
      <c r="FC224" s="41"/>
      <c r="FD224" s="41"/>
      <c r="FE224" s="41"/>
      <c r="FF224" s="41"/>
      <c r="FG224" s="41"/>
      <c r="FH224" s="41"/>
      <c r="FI224" s="41"/>
      <c r="FJ224" s="41"/>
      <c r="FK224" s="41"/>
      <c r="FL224" s="41"/>
      <c r="FM224" s="41"/>
      <c r="FN224" s="41"/>
      <c r="FO224" s="41"/>
      <c r="FP224" s="41"/>
      <c r="FQ224" s="41"/>
      <c r="FR224" s="41"/>
      <c r="FS224" s="41"/>
      <c r="FT224" s="41"/>
      <c r="FU224" s="41"/>
      <c r="FV224" s="41"/>
      <c r="FW224" s="41"/>
      <c r="FX224" s="41"/>
      <c r="FY224" s="41"/>
      <c r="FZ224" s="41"/>
      <c r="GA224" s="41"/>
      <c r="GB224" s="41"/>
      <c r="GC224" s="41"/>
      <c r="GD224" s="41"/>
      <c r="GE224" s="41"/>
      <c r="GF224" s="41"/>
      <c r="GG224" s="41"/>
      <c r="GH224" s="41"/>
      <c r="GI224" s="41"/>
      <c r="GJ224" s="41"/>
      <c r="GK224" s="41"/>
      <c r="GL224" s="41"/>
      <c r="GM224" s="41"/>
      <c r="GN224" s="41"/>
      <c r="GO224" s="41"/>
      <c r="GP224" s="41"/>
      <c r="GQ224" s="41"/>
      <c r="GR224" s="41"/>
      <c r="GS224" s="41"/>
      <c r="GT224" s="41"/>
      <c r="GU224" s="41"/>
      <c r="GV224" s="41"/>
    </row>
    <row r="225" spans="1:204" ht="25.5" x14ac:dyDescent="0.2">
      <c r="A225" s="82"/>
      <c r="B225" s="168"/>
      <c r="C225" s="165"/>
      <c r="D225" s="66" t="s">
        <v>129</v>
      </c>
      <c r="E225" s="73"/>
      <c r="F225" s="87"/>
      <c r="G225" s="160"/>
      <c r="H225" s="160"/>
      <c r="I225" s="160"/>
      <c r="J225" s="39"/>
      <c r="K225" s="160"/>
      <c r="L225" s="160"/>
      <c r="M225" s="160"/>
      <c r="N225" s="40"/>
      <c r="O225" s="40"/>
      <c r="P225" s="40"/>
      <c r="Q225" s="40"/>
      <c r="R225" s="40"/>
      <c r="S225" s="40"/>
      <c r="T225" s="40"/>
      <c r="U225" s="40"/>
      <c r="V225" s="41"/>
      <c r="W225" s="41"/>
      <c r="X225" s="41"/>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c r="DV225" s="41"/>
      <c r="DW225" s="41"/>
      <c r="DX225" s="41"/>
      <c r="DY225" s="41"/>
      <c r="DZ225" s="41"/>
      <c r="EA225" s="41"/>
      <c r="EB225" s="41"/>
      <c r="EC225" s="41"/>
      <c r="ED225" s="41"/>
      <c r="EE225" s="41"/>
      <c r="EF225" s="41"/>
      <c r="EG225" s="41"/>
      <c r="EH225" s="41"/>
      <c r="EI225" s="41"/>
      <c r="EJ225" s="41"/>
      <c r="EK225" s="41"/>
      <c r="EL225" s="41"/>
      <c r="EM225" s="41"/>
      <c r="EN225" s="41"/>
      <c r="EO225" s="41"/>
      <c r="EP225" s="41"/>
      <c r="EQ225" s="41"/>
      <c r="ER225" s="41"/>
      <c r="ES225" s="41"/>
      <c r="ET225" s="41"/>
      <c r="EU225" s="41"/>
      <c r="EV225" s="41"/>
      <c r="EW225" s="41"/>
      <c r="EX225" s="41"/>
      <c r="EY225" s="41"/>
      <c r="EZ225" s="41"/>
      <c r="FA225" s="41"/>
      <c r="FB225" s="41"/>
      <c r="FC225" s="41"/>
      <c r="FD225" s="41"/>
      <c r="FE225" s="41"/>
      <c r="FF225" s="41"/>
      <c r="FG225" s="41"/>
      <c r="FH225" s="41"/>
      <c r="FI225" s="41"/>
      <c r="FJ225" s="41"/>
      <c r="FK225" s="41"/>
      <c r="FL225" s="41"/>
      <c r="FM225" s="41"/>
      <c r="FN225" s="41"/>
      <c r="FO225" s="41"/>
      <c r="FP225" s="41"/>
      <c r="FQ225" s="41"/>
      <c r="FR225" s="41"/>
      <c r="FS225" s="41"/>
      <c r="FT225" s="41"/>
      <c r="FU225" s="41"/>
      <c r="FV225" s="41"/>
      <c r="FW225" s="41"/>
      <c r="FX225" s="41"/>
      <c r="FY225" s="41"/>
      <c r="FZ225" s="41"/>
      <c r="GA225" s="41"/>
      <c r="GB225" s="41"/>
      <c r="GC225" s="41"/>
      <c r="GD225" s="41"/>
      <c r="GE225" s="41"/>
      <c r="GF225" s="41"/>
      <c r="GG225" s="41"/>
      <c r="GH225" s="41"/>
      <c r="GI225" s="41"/>
      <c r="GJ225" s="41"/>
      <c r="GK225" s="41"/>
      <c r="GL225" s="41"/>
      <c r="GM225" s="41"/>
      <c r="GN225" s="41"/>
      <c r="GO225" s="41"/>
      <c r="GP225" s="41"/>
      <c r="GQ225" s="41"/>
      <c r="GR225" s="41"/>
      <c r="GS225" s="41"/>
      <c r="GT225" s="41"/>
      <c r="GU225" s="41"/>
      <c r="GV225" s="41"/>
    </row>
    <row r="226" spans="1:204" ht="25.5" x14ac:dyDescent="0.2">
      <c r="A226" s="82"/>
      <c r="B226" s="168"/>
      <c r="C226" s="165"/>
      <c r="D226" s="66" t="s">
        <v>129</v>
      </c>
      <c r="E226" s="73"/>
      <c r="F226" s="87"/>
      <c r="G226" s="160"/>
      <c r="H226" s="160"/>
      <c r="I226" s="160"/>
      <c r="J226" s="39"/>
      <c r="K226" s="160"/>
      <c r="L226" s="160"/>
      <c r="M226" s="160"/>
      <c r="N226" s="40"/>
      <c r="O226" s="40"/>
      <c r="P226" s="40"/>
      <c r="Q226" s="40"/>
      <c r="R226" s="40"/>
      <c r="S226" s="40"/>
      <c r="T226" s="40"/>
      <c r="U226" s="40"/>
      <c r="V226" s="41"/>
      <c r="W226" s="41"/>
      <c r="X226" s="41"/>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c r="FA226" s="41"/>
      <c r="FB226" s="41"/>
      <c r="FC226" s="41"/>
      <c r="FD226" s="41"/>
      <c r="FE226" s="41"/>
      <c r="FF226" s="41"/>
      <c r="FG226" s="41"/>
      <c r="FH226" s="41"/>
      <c r="FI226" s="41"/>
      <c r="FJ226" s="41"/>
      <c r="FK226" s="41"/>
      <c r="FL226" s="41"/>
      <c r="FM226" s="41"/>
      <c r="FN226" s="41"/>
      <c r="FO226" s="41"/>
      <c r="FP226" s="41"/>
      <c r="FQ226" s="41"/>
      <c r="FR226" s="41"/>
      <c r="FS226" s="41"/>
      <c r="FT226" s="41"/>
      <c r="FU226" s="41"/>
      <c r="FV226" s="41"/>
      <c r="FW226" s="41"/>
      <c r="FX226" s="41"/>
      <c r="FY226" s="41"/>
      <c r="FZ226" s="41"/>
      <c r="GA226" s="41"/>
      <c r="GB226" s="41"/>
      <c r="GC226" s="41"/>
      <c r="GD226" s="41"/>
      <c r="GE226" s="41"/>
      <c r="GF226" s="41"/>
      <c r="GG226" s="41"/>
      <c r="GH226" s="41"/>
      <c r="GI226" s="41"/>
      <c r="GJ226" s="41"/>
      <c r="GK226" s="41"/>
      <c r="GL226" s="41"/>
      <c r="GM226" s="41"/>
      <c r="GN226" s="41"/>
      <c r="GO226" s="41"/>
      <c r="GP226" s="41"/>
      <c r="GQ226" s="41"/>
      <c r="GR226" s="41"/>
      <c r="GS226" s="41"/>
      <c r="GT226" s="41"/>
      <c r="GU226" s="41"/>
      <c r="GV226" s="41"/>
    </row>
    <row r="227" spans="1:204" ht="38.25" x14ac:dyDescent="0.2">
      <c r="A227" s="82"/>
      <c r="B227" s="168"/>
      <c r="C227" s="165"/>
      <c r="D227" s="66" t="s">
        <v>130</v>
      </c>
      <c r="E227" s="73"/>
      <c r="F227" s="87"/>
      <c r="G227" s="160"/>
      <c r="H227" s="160"/>
      <c r="I227" s="160"/>
      <c r="J227" s="39"/>
      <c r="K227" s="160"/>
      <c r="L227" s="160"/>
      <c r="M227" s="160"/>
      <c r="N227" s="40"/>
      <c r="O227" s="40"/>
      <c r="P227" s="40"/>
      <c r="Q227" s="40"/>
      <c r="R227" s="40"/>
      <c r="S227" s="40"/>
      <c r="T227" s="40"/>
      <c r="U227" s="40"/>
      <c r="V227" s="41"/>
      <c r="W227" s="41"/>
      <c r="X227" s="41"/>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c r="DS227" s="41"/>
      <c r="DT227" s="41"/>
      <c r="DU227" s="41"/>
      <c r="DV227" s="41"/>
      <c r="DW227" s="41"/>
      <c r="DX227" s="41"/>
      <c r="DY227" s="41"/>
      <c r="DZ227" s="41"/>
      <c r="EA227" s="41"/>
      <c r="EB227" s="41"/>
      <c r="EC227" s="41"/>
      <c r="ED227" s="41"/>
      <c r="EE227" s="41"/>
      <c r="EF227" s="41"/>
      <c r="EG227" s="41"/>
      <c r="EH227" s="41"/>
      <c r="EI227" s="41"/>
      <c r="EJ227" s="41"/>
      <c r="EK227" s="41"/>
      <c r="EL227" s="41"/>
      <c r="EM227" s="41"/>
      <c r="EN227" s="41"/>
      <c r="EO227" s="41"/>
      <c r="EP227" s="41"/>
      <c r="EQ227" s="41"/>
      <c r="ER227" s="41"/>
      <c r="ES227" s="41"/>
      <c r="ET227" s="41"/>
      <c r="EU227" s="41"/>
      <c r="EV227" s="41"/>
      <c r="EW227" s="41"/>
      <c r="EX227" s="41"/>
      <c r="EY227" s="41"/>
      <c r="EZ227" s="41"/>
      <c r="FA227" s="41"/>
      <c r="FB227" s="41"/>
      <c r="FC227" s="41"/>
      <c r="FD227" s="41"/>
      <c r="FE227" s="41"/>
      <c r="FF227" s="41"/>
      <c r="FG227" s="41"/>
      <c r="FH227" s="41"/>
      <c r="FI227" s="41"/>
      <c r="FJ227" s="41"/>
      <c r="FK227" s="41"/>
      <c r="FL227" s="41"/>
      <c r="FM227" s="41"/>
      <c r="FN227" s="41"/>
      <c r="FO227" s="41"/>
      <c r="FP227" s="41"/>
      <c r="FQ227" s="41"/>
      <c r="FR227" s="41"/>
      <c r="FS227" s="41"/>
      <c r="FT227" s="41"/>
      <c r="FU227" s="41"/>
      <c r="FV227" s="41"/>
      <c r="FW227" s="41"/>
      <c r="FX227" s="41"/>
      <c r="FY227" s="41"/>
      <c r="FZ227" s="41"/>
      <c r="GA227" s="41"/>
      <c r="GB227" s="41"/>
      <c r="GC227" s="41"/>
      <c r="GD227" s="41"/>
      <c r="GE227" s="41"/>
      <c r="GF227" s="41"/>
      <c r="GG227" s="41"/>
      <c r="GH227" s="41"/>
      <c r="GI227" s="41"/>
      <c r="GJ227" s="41"/>
      <c r="GK227" s="41"/>
      <c r="GL227" s="41"/>
      <c r="GM227" s="41"/>
      <c r="GN227" s="41"/>
      <c r="GO227" s="41"/>
      <c r="GP227" s="41"/>
      <c r="GQ227" s="41"/>
      <c r="GR227" s="41"/>
      <c r="GS227" s="41"/>
      <c r="GT227" s="41"/>
      <c r="GU227" s="41"/>
      <c r="GV227" s="41"/>
    </row>
    <row r="228" spans="1:204" ht="38.25" x14ac:dyDescent="0.2">
      <c r="A228" s="82"/>
      <c r="B228" s="168"/>
      <c r="C228" s="165"/>
      <c r="D228" s="66" t="s">
        <v>130</v>
      </c>
      <c r="E228" s="73"/>
      <c r="F228" s="87"/>
      <c r="G228" s="160"/>
      <c r="H228" s="160"/>
      <c r="I228" s="160"/>
      <c r="J228" s="39"/>
      <c r="K228" s="160"/>
      <c r="L228" s="160"/>
      <c r="M228" s="160"/>
      <c r="N228" s="40"/>
      <c r="O228" s="40"/>
      <c r="P228" s="40"/>
      <c r="Q228" s="40"/>
      <c r="R228" s="40"/>
      <c r="S228" s="40"/>
      <c r="T228" s="40"/>
      <c r="U228" s="40"/>
      <c r="V228" s="41"/>
      <c r="W228" s="41"/>
      <c r="X228" s="41"/>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c r="DS228" s="41"/>
      <c r="DT228" s="41"/>
      <c r="DU228" s="41"/>
      <c r="DV228" s="41"/>
      <c r="DW228" s="41"/>
      <c r="DX228" s="41"/>
      <c r="DY228" s="41"/>
      <c r="DZ228" s="41"/>
      <c r="EA228" s="41"/>
      <c r="EB228" s="41"/>
      <c r="EC228" s="41"/>
      <c r="ED228" s="41"/>
      <c r="EE228" s="41"/>
      <c r="EF228" s="41"/>
      <c r="EG228" s="41"/>
      <c r="EH228" s="41"/>
      <c r="EI228" s="41"/>
      <c r="EJ228" s="41"/>
      <c r="EK228" s="41"/>
      <c r="EL228" s="41"/>
      <c r="EM228" s="41"/>
      <c r="EN228" s="41"/>
      <c r="EO228" s="41"/>
      <c r="EP228" s="41"/>
      <c r="EQ228" s="41"/>
      <c r="ER228" s="41"/>
      <c r="ES228" s="41"/>
      <c r="ET228" s="41"/>
      <c r="EU228" s="41"/>
      <c r="EV228" s="41"/>
      <c r="EW228" s="41"/>
      <c r="EX228" s="41"/>
      <c r="EY228" s="41"/>
      <c r="EZ228" s="41"/>
      <c r="FA228" s="41"/>
      <c r="FB228" s="41"/>
      <c r="FC228" s="41"/>
      <c r="FD228" s="41"/>
      <c r="FE228" s="41"/>
      <c r="FF228" s="41"/>
      <c r="FG228" s="41"/>
      <c r="FH228" s="41"/>
      <c r="FI228" s="41"/>
      <c r="FJ228" s="41"/>
      <c r="FK228" s="41"/>
      <c r="FL228" s="41"/>
      <c r="FM228" s="41"/>
      <c r="FN228" s="41"/>
      <c r="FO228" s="41"/>
      <c r="FP228" s="41"/>
      <c r="FQ228" s="41"/>
      <c r="FR228" s="41"/>
      <c r="FS228" s="41"/>
      <c r="FT228" s="41"/>
      <c r="FU228" s="41"/>
      <c r="FV228" s="41"/>
      <c r="FW228" s="41"/>
      <c r="FX228" s="41"/>
      <c r="FY228" s="41"/>
      <c r="FZ228" s="41"/>
      <c r="GA228" s="41"/>
      <c r="GB228" s="41"/>
      <c r="GC228" s="41"/>
      <c r="GD228" s="41"/>
      <c r="GE228" s="41"/>
      <c r="GF228" s="41"/>
      <c r="GG228" s="41"/>
      <c r="GH228" s="41"/>
      <c r="GI228" s="41"/>
      <c r="GJ228" s="41"/>
      <c r="GK228" s="41"/>
      <c r="GL228" s="41"/>
      <c r="GM228" s="41"/>
      <c r="GN228" s="41"/>
      <c r="GO228" s="41"/>
      <c r="GP228" s="41"/>
      <c r="GQ228" s="41"/>
      <c r="GR228" s="41"/>
      <c r="GS228" s="41"/>
      <c r="GT228" s="41"/>
      <c r="GU228" s="41"/>
      <c r="GV228" s="41"/>
    </row>
    <row r="229" spans="1:204" ht="76.5" x14ac:dyDescent="0.2">
      <c r="A229" s="82"/>
      <c r="B229" s="168"/>
      <c r="C229" s="165"/>
      <c r="D229" s="66" t="s">
        <v>131</v>
      </c>
      <c r="E229" s="73"/>
      <c r="F229" s="87"/>
      <c r="G229" s="160"/>
      <c r="H229" s="160"/>
      <c r="I229" s="160"/>
      <c r="J229" s="39"/>
      <c r="K229" s="160"/>
      <c r="L229" s="160"/>
      <c r="M229" s="160"/>
      <c r="N229" s="40"/>
      <c r="O229" s="40"/>
      <c r="P229" s="40"/>
      <c r="Q229" s="40"/>
      <c r="R229" s="40"/>
      <c r="S229" s="40"/>
      <c r="T229" s="40"/>
      <c r="U229" s="40"/>
      <c r="V229" s="41"/>
      <c r="W229" s="41"/>
      <c r="X229" s="41"/>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c r="DS229" s="41"/>
      <c r="DT229" s="41"/>
      <c r="DU229" s="41"/>
      <c r="DV229" s="41"/>
      <c r="DW229" s="41"/>
      <c r="DX229" s="41"/>
      <c r="DY229" s="41"/>
      <c r="DZ229" s="41"/>
      <c r="EA229" s="41"/>
      <c r="EB229" s="41"/>
      <c r="EC229" s="41"/>
      <c r="ED229" s="41"/>
      <c r="EE229" s="41"/>
      <c r="EF229" s="41"/>
      <c r="EG229" s="41"/>
      <c r="EH229" s="41"/>
      <c r="EI229" s="41"/>
      <c r="EJ229" s="41"/>
      <c r="EK229" s="41"/>
      <c r="EL229" s="41"/>
      <c r="EM229" s="41"/>
      <c r="EN229" s="41"/>
      <c r="EO229" s="41"/>
      <c r="EP229" s="41"/>
      <c r="EQ229" s="41"/>
      <c r="ER229" s="41"/>
      <c r="ES229" s="41"/>
      <c r="ET229" s="41"/>
      <c r="EU229" s="41"/>
      <c r="EV229" s="41"/>
      <c r="EW229" s="41"/>
      <c r="EX229" s="41"/>
      <c r="EY229" s="41"/>
      <c r="EZ229" s="41"/>
      <c r="FA229" s="41"/>
      <c r="FB229" s="41"/>
      <c r="FC229" s="41"/>
      <c r="FD229" s="41"/>
      <c r="FE229" s="41"/>
      <c r="FF229" s="41"/>
      <c r="FG229" s="41"/>
      <c r="FH229" s="41"/>
      <c r="FI229" s="41"/>
      <c r="FJ229" s="41"/>
      <c r="FK229" s="41"/>
      <c r="FL229" s="41"/>
      <c r="FM229" s="41"/>
      <c r="FN229" s="41"/>
      <c r="FO229" s="41"/>
      <c r="FP229" s="41"/>
      <c r="FQ229" s="41"/>
      <c r="FR229" s="41"/>
      <c r="FS229" s="41"/>
      <c r="FT229" s="41"/>
      <c r="FU229" s="41"/>
      <c r="FV229" s="41"/>
      <c r="FW229" s="41"/>
      <c r="FX229" s="41"/>
      <c r="FY229" s="41"/>
      <c r="FZ229" s="41"/>
      <c r="GA229" s="41"/>
      <c r="GB229" s="41"/>
      <c r="GC229" s="41"/>
      <c r="GD229" s="41"/>
      <c r="GE229" s="41"/>
      <c r="GF229" s="41"/>
      <c r="GG229" s="41"/>
      <c r="GH229" s="41"/>
      <c r="GI229" s="41"/>
      <c r="GJ229" s="41"/>
      <c r="GK229" s="41"/>
      <c r="GL229" s="41"/>
      <c r="GM229" s="41"/>
      <c r="GN229" s="41"/>
      <c r="GO229" s="41"/>
      <c r="GP229" s="41"/>
      <c r="GQ229" s="41"/>
      <c r="GR229" s="41"/>
      <c r="GS229" s="41"/>
      <c r="GT229" s="41"/>
      <c r="GU229" s="41"/>
      <c r="GV229" s="41"/>
    </row>
    <row r="230" spans="1:204" ht="76.5" x14ac:dyDescent="0.2">
      <c r="A230" s="82"/>
      <c r="B230" s="168"/>
      <c r="C230" s="165"/>
      <c r="D230" s="66" t="s">
        <v>131</v>
      </c>
      <c r="E230" s="73"/>
      <c r="F230" s="87"/>
      <c r="G230" s="160"/>
      <c r="H230" s="160"/>
      <c r="I230" s="160"/>
      <c r="J230" s="39"/>
      <c r="K230" s="160"/>
      <c r="L230" s="160"/>
      <c r="M230" s="160"/>
      <c r="N230" s="40"/>
      <c r="O230" s="40"/>
      <c r="P230" s="40"/>
      <c r="Q230" s="40"/>
      <c r="R230" s="40"/>
      <c r="S230" s="40"/>
      <c r="T230" s="40"/>
      <c r="U230" s="40"/>
      <c r="V230" s="41"/>
      <c r="W230" s="41"/>
      <c r="X230" s="41"/>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c r="DS230" s="41"/>
      <c r="DT230" s="41"/>
      <c r="DU230" s="41"/>
      <c r="DV230" s="41"/>
      <c r="DW230" s="41"/>
      <c r="DX230" s="41"/>
      <c r="DY230" s="41"/>
      <c r="DZ230" s="41"/>
      <c r="EA230" s="41"/>
      <c r="EB230" s="41"/>
      <c r="EC230" s="41"/>
      <c r="ED230" s="41"/>
      <c r="EE230" s="41"/>
      <c r="EF230" s="41"/>
      <c r="EG230" s="41"/>
      <c r="EH230" s="41"/>
      <c r="EI230" s="41"/>
      <c r="EJ230" s="41"/>
      <c r="EK230" s="41"/>
      <c r="EL230" s="41"/>
      <c r="EM230" s="41"/>
      <c r="EN230" s="41"/>
      <c r="EO230" s="41"/>
      <c r="EP230" s="41"/>
      <c r="EQ230" s="41"/>
      <c r="ER230" s="41"/>
      <c r="ES230" s="41"/>
      <c r="ET230" s="41"/>
      <c r="EU230" s="41"/>
      <c r="EV230" s="41"/>
      <c r="EW230" s="41"/>
      <c r="EX230" s="41"/>
      <c r="EY230" s="41"/>
      <c r="EZ230" s="41"/>
      <c r="FA230" s="41"/>
      <c r="FB230" s="41"/>
      <c r="FC230" s="41"/>
      <c r="FD230" s="41"/>
      <c r="FE230" s="41"/>
      <c r="FF230" s="41"/>
      <c r="FG230" s="41"/>
      <c r="FH230" s="41"/>
      <c r="FI230" s="41"/>
      <c r="FJ230" s="41"/>
      <c r="FK230" s="41"/>
      <c r="FL230" s="41"/>
      <c r="FM230" s="41"/>
      <c r="FN230" s="41"/>
      <c r="FO230" s="41"/>
      <c r="FP230" s="41"/>
      <c r="FQ230" s="41"/>
      <c r="FR230" s="41"/>
      <c r="FS230" s="41"/>
      <c r="FT230" s="41"/>
      <c r="FU230" s="41"/>
      <c r="FV230" s="41"/>
      <c r="FW230" s="41"/>
      <c r="FX230" s="41"/>
      <c r="FY230" s="41"/>
      <c r="FZ230" s="41"/>
      <c r="GA230" s="41"/>
      <c r="GB230" s="41"/>
      <c r="GC230" s="41"/>
      <c r="GD230" s="41"/>
      <c r="GE230" s="41"/>
      <c r="GF230" s="41"/>
      <c r="GG230" s="41"/>
      <c r="GH230" s="41"/>
      <c r="GI230" s="41"/>
      <c r="GJ230" s="41"/>
      <c r="GK230" s="41"/>
      <c r="GL230" s="41"/>
      <c r="GM230" s="41"/>
      <c r="GN230" s="41"/>
      <c r="GO230" s="41"/>
      <c r="GP230" s="41"/>
      <c r="GQ230" s="41"/>
      <c r="GR230" s="41"/>
      <c r="GS230" s="41"/>
      <c r="GT230" s="41"/>
      <c r="GU230" s="41"/>
      <c r="GV230" s="41"/>
    </row>
    <row r="231" spans="1:204" s="88" customFormat="1" ht="36.75" customHeight="1" x14ac:dyDescent="0.25">
      <c r="A231" s="169"/>
      <c r="B231" s="170" t="s">
        <v>298</v>
      </c>
      <c r="C231" s="171"/>
      <c r="D231" s="172"/>
      <c r="E231" s="172"/>
      <c r="F231" s="172"/>
      <c r="G231" s="172"/>
      <c r="H231" s="172"/>
      <c r="I231" s="172"/>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173"/>
      <c r="CR231" s="173"/>
      <c r="CS231" s="173"/>
      <c r="CT231" s="173"/>
      <c r="CU231" s="173"/>
      <c r="CV231" s="173"/>
      <c r="CW231" s="173"/>
      <c r="CX231" s="173"/>
      <c r="CY231" s="173"/>
      <c r="CZ231" s="173"/>
      <c r="DA231" s="173"/>
      <c r="DB231" s="173"/>
      <c r="DC231" s="173"/>
      <c r="DD231" s="173"/>
      <c r="DE231" s="173"/>
      <c r="DF231" s="173"/>
      <c r="DG231" s="173"/>
      <c r="DH231" s="173"/>
      <c r="DI231" s="173"/>
      <c r="DJ231" s="173"/>
      <c r="DK231" s="173"/>
      <c r="DL231" s="173"/>
      <c r="DM231" s="173"/>
      <c r="DN231" s="173"/>
      <c r="DO231" s="173"/>
      <c r="DP231" s="173"/>
      <c r="DQ231" s="173"/>
      <c r="DR231" s="173"/>
      <c r="DS231" s="173"/>
      <c r="DT231" s="173"/>
      <c r="DU231" s="173"/>
      <c r="DV231" s="173"/>
      <c r="DW231" s="173"/>
      <c r="DX231" s="173"/>
      <c r="DY231" s="173"/>
      <c r="DZ231" s="173"/>
      <c r="EA231" s="173"/>
      <c r="EB231" s="173"/>
      <c r="EC231" s="173"/>
      <c r="ED231" s="173"/>
      <c r="EE231" s="173"/>
      <c r="EF231" s="173"/>
      <c r="EG231" s="173"/>
      <c r="EH231" s="173"/>
      <c r="EI231" s="173"/>
      <c r="EJ231" s="173"/>
      <c r="EK231" s="173"/>
      <c r="EL231" s="173"/>
      <c r="EM231" s="173"/>
      <c r="EN231" s="173"/>
      <c r="EO231" s="173"/>
      <c r="EP231" s="173"/>
      <c r="EQ231" s="173"/>
      <c r="ER231" s="173"/>
      <c r="ES231" s="173"/>
      <c r="ET231" s="173"/>
      <c r="EU231" s="173"/>
      <c r="EV231" s="173"/>
      <c r="EW231" s="173"/>
      <c r="EX231" s="173"/>
      <c r="EY231" s="173"/>
      <c r="EZ231" s="173"/>
      <c r="FA231" s="173"/>
      <c r="FB231" s="173"/>
      <c r="FC231" s="173"/>
      <c r="FD231" s="173"/>
      <c r="FE231" s="173"/>
      <c r="FF231" s="173"/>
      <c r="FG231" s="173"/>
      <c r="FH231" s="173"/>
      <c r="FI231" s="173"/>
      <c r="FJ231" s="173"/>
      <c r="FK231" s="173"/>
      <c r="FL231" s="173"/>
      <c r="FM231" s="173"/>
      <c r="FN231" s="173"/>
      <c r="FO231" s="173"/>
      <c r="FP231" s="173"/>
      <c r="FQ231" s="173"/>
      <c r="FR231" s="173"/>
      <c r="FS231" s="173"/>
      <c r="FT231" s="173"/>
      <c r="FU231" s="173"/>
      <c r="FV231" s="173"/>
      <c r="FW231" s="173"/>
      <c r="FX231" s="173"/>
      <c r="FY231" s="173"/>
      <c r="FZ231" s="173"/>
      <c r="GA231" s="173"/>
      <c r="GB231" s="173"/>
      <c r="GC231" s="173"/>
      <c r="GD231" s="173"/>
      <c r="GE231" s="173"/>
      <c r="GF231" s="173"/>
      <c r="GG231" s="173"/>
      <c r="GH231" s="173"/>
      <c r="GI231" s="173"/>
      <c r="GJ231" s="173"/>
      <c r="GK231" s="173"/>
      <c r="GL231" s="173"/>
      <c r="GM231" s="173"/>
      <c r="GN231" s="173"/>
      <c r="GO231" s="173"/>
      <c r="GP231" s="173"/>
      <c r="GQ231" s="173"/>
      <c r="GR231" s="173"/>
      <c r="GS231" s="173"/>
      <c r="GT231" s="173"/>
      <c r="GU231" s="173"/>
      <c r="GV231" s="173"/>
    </row>
    <row r="232" spans="1:204" x14ac:dyDescent="0.2">
      <c r="A232" s="32"/>
      <c r="B232" s="162"/>
      <c r="C232" s="96"/>
      <c r="D232" s="174" t="s">
        <v>123</v>
      </c>
      <c r="E232" s="175" t="s">
        <v>196</v>
      </c>
      <c r="F232" s="87" t="s">
        <v>94</v>
      </c>
      <c r="G232" s="159">
        <f t="shared" ref="G232:G233" si="100">CJ232</f>
        <v>2</v>
      </c>
      <c r="H232" s="159">
        <f t="shared" ref="H232:I233" si="101">CK232</f>
        <v>2</v>
      </c>
      <c r="I232" s="159">
        <f t="shared" si="101"/>
        <v>2</v>
      </c>
      <c r="J232" s="39" t="s">
        <v>192</v>
      </c>
      <c r="K232" s="176"/>
      <c r="L232" s="176"/>
      <c r="M232" s="176"/>
      <c r="N232" s="87"/>
      <c r="O232" s="87"/>
      <c r="P232" s="87"/>
      <c r="Q232" s="87"/>
      <c r="R232" s="87"/>
      <c r="S232" s="87"/>
      <c r="T232" s="87"/>
      <c r="U232" s="87"/>
      <c r="V232" s="177"/>
      <c r="W232" s="177"/>
      <c r="X232" s="177"/>
      <c r="Y232" s="87"/>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c r="BI232" s="87"/>
      <c r="BJ232" s="87"/>
      <c r="BK232" s="87"/>
      <c r="BL232" s="87"/>
      <c r="BM232" s="87"/>
      <c r="BN232" s="87"/>
      <c r="BO232" s="87"/>
      <c r="BP232" s="87"/>
      <c r="BQ232" s="87"/>
      <c r="BR232" s="87"/>
      <c r="BS232" s="87"/>
      <c r="BT232" s="87"/>
      <c r="BU232" s="87"/>
      <c r="BV232" s="87"/>
      <c r="BW232" s="87"/>
      <c r="BX232" s="87"/>
      <c r="BY232" s="87"/>
      <c r="BZ232" s="87"/>
      <c r="CA232" s="87"/>
      <c r="CB232" s="87"/>
      <c r="CC232" s="87"/>
      <c r="CD232" s="177"/>
      <c r="CE232" s="177"/>
      <c r="CF232" s="177"/>
      <c r="CG232" s="177"/>
      <c r="CH232" s="177"/>
      <c r="CI232" s="177"/>
      <c r="CJ232" s="41">
        <v>2</v>
      </c>
      <c r="CK232" s="41">
        <v>2</v>
      </c>
      <c r="CL232" s="41">
        <v>2</v>
      </c>
      <c r="CM232" s="177"/>
      <c r="CN232" s="177"/>
      <c r="CO232" s="177"/>
      <c r="CP232" s="177"/>
      <c r="CQ232" s="177"/>
      <c r="CR232" s="177"/>
      <c r="CS232" s="177"/>
      <c r="CT232" s="177"/>
      <c r="CU232" s="177"/>
      <c r="CV232" s="177"/>
      <c r="CW232" s="177"/>
      <c r="CX232" s="177"/>
      <c r="CY232" s="177"/>
      <c r="CZ232" s="177"/>
      <c r="DA232" s="177"/>
      <c r="DB232" s="177"/>
      <c r="DC232" s="177"/>
      <c r="DD232" s="177"/>
      <c r="DE232" s="177"/>
      <c r="DF232" s="177"/>
      <c r="DG232" s="177"/>
      <c r="DH232" s="177"/>
      <c r="DI232" s="177"/>
      <c r="DJ232" s="177"/>
      <c r="DK232" s="177"/>
      <c r="DL232" s="177"/>
      <c r="DM232" s="177"/>
      <c r="DN232" s="177"/>
      <c r="DO232" s="177"/>
      <c r="DP232" s="177"/>
      <c r="DQ232" s="177"/>
      <c r="DR232" s="177"/>
      <c r="DS232" s="177"/>
      <c r="DT232" s="177"/>
      <c r="DU232" s="177"/>
      <c r="DV232" s="177"/>
      <c r="DW232" s="177"/>
      <c r="DX232" s="177"/>
      <c r="DY232" s="177"/>
      <c r="DZ232" s="177"/>
      <c r="EA232" s="177"/>
      <c r="EB232" s="177"/>
      <c r="EC232" s="177"/>
      <c r="ED232" s="177"/>
      <c r="EE232" s="177"/>
      <c r="EF232" s="177"/>
      <c r="EG232" s="177"/>
      <c r="EH232" s="177"/>
      <c r="EI232" s="177"/>
      <c r="EJ232" s="177"/>
      <c r="EK232" s="177"/>
      <c r="EL232" s="177"/>
      <c r="EM232" s="177"/>
      <c r="EN232" s="177"/>
      <c r="EO232" s="177"/>
      <c r="EP232" s="177"/>
      <c r="EQ232" s="177"/>
      <c r="ER232" s="177"/>
      <c r="ES232" s="177"/>
      <c r="ET232" s="177"/>
      <c r="EU232" s="177"/>
      <c r="EV232" s="177"/>
      <c r="EW232" s="177"/>
      <c r="EX232" s="177"/>
      <c r="EY232" s="177"/>
      <c r="EZ232" s="177"/>
      <c r="FA232" s="177"/>
      <c r="FB232" s="177"/>
      <c r="FC232" s="177"/>
      <c r="FD232" s="177"/>
      <c r="FE232" s="177"/>
      <c r="FF232" s="177"/>
      <c r="FG232" s="177"/>
      <c r="FH232" s="177"/>
      <c r="FI232" s="177"/>
      <c r="FJ232" s="177"/>
      <c r="FK232" s="177"/>
      <c r="FL232" s="177"/>
      <c r="FM232" s="177"/>
      <c r="FN232" s="177"/>
      <c r="FO232" s="177"/>
      <c r="FP232" s="177"/>
      <c r="FQ232" s="177"/>
      <c r="FR232" s="177"/>
      <c r="FS232" s="177"/>
      <c r="FT232" s="177"/>
      <c r="FU232" s="177"/>
      <c r="FV232" s="177"/>
      <c r="FW232" s="177"/>
      <c r="FX232" s="177"/>
      <c r="FY232" s="177"/>
      <c r="FZ232" s="177"/>
      <c r="GA232" s="177"/>
      <c r="GB232" s="177"/>
      <c r="GC232" s="177"/>
      <c r="GD232" s="177"/>
      <c r="GE232" s="177"/>
      <c r="GF232" s="177"/>
      <c r="GG232" s="177"/>
      <c r="GH232" s="177"/>
      <c r="GI232" s="177"/>
      <c r="GJ232" s="177"/>
      <c r="GK232" s="177"/>
      <c r="GL232" s="177"/>
      <c r="GM232" s="177"/>
      <c r="GN232" s="177"/>
      <c r="GO232" s="177"/>
      <c r="GP232" s="177"/>
      <c r="GQ232" s="177"/>
      <c r="GR232" s="177"/>
      <c r="GS232" s="177"/>
      <c r="GT232" s="177"/>
      <c r="GU232" s="177"/>
      <c r="GV232" s="177"/>
    </row>
    <row r="233" spans="1:204" x14ac:dyDescent="0.2">
      <c r="A233" s="178"/>
      <c r="B233" s="158"/>
      <c r="C233" s="107"/>
      <c r="D233" s="174" t="s">
        <v>123</v>
      </c>
      <c r="E233" s="175" t="s">
        <v>197</v>
      </c>
      <c r="F233" s="87" t="s">
        <v>102</v>
      </c>
      <c r="G233" s="159">
        <f t="shared" si="100"/>
        <v>120</v>
      </c>
      <c r="H233" s="159">
        <f t="shared" si="101"/>
        <v>120</v>
      </c>
      <c r="I233" s="159">
        <f t="shared" si="101"/>
        <v>120</v>
      </c>
      <c r="J233" s="39" t="s">
        <v>192</v>
      </c>
      <c r="K233" s="176"/>
      <c r="L233" s="176"/>
      <c r="M233" s="176"/>
      <c r="N233" s="87"/>
      <c r="O233" s="87"/>
      <c r="P233" s="87"/>
      <c r="Q233" s="87"/>
      <c r="R233" s="87"/>
      <c r="S233" s="87"/>
      <c r="T233" s="87"/>
      <c r="U233" s="87"/>
      <c r="V233" s="177"/>
      <c r="W233" s="177"/>
      <c r="X233" s="177"/>
      <c r="Y233" s="87"/>
      <c r="Z233" s="87"/>
      <c r="AA233" s="87"/>
      <c r="AB233" s="87"/>
      <c r="AC233" s="87"/>
      <c r="AD233" s="87"/>
      <c r="AE233" s="87"/>
      <c r="AF233" s="87"/>
      <c r="AG233" s="87"/>
      <c r="AH233" s="87"/>
      <c r="AI233" s="87"/>
      <c r="AJ233" s="87"/>
      <c r="AK233" s="87"/>
      <c r="AL233" s="87"/>
      <c r="AM233" s="87"/>
      <c r="AN233" s="87"/>
      <c r="AO233" s="87"/>
      <c r="AP233" s="87"/>
      <c r="AQ233" s="87"/>
      <c r="AR233" s="87"/>
      <c r="AS233" s="87"/>
      <c r="AT233" s="87"/>
      <c r="AU233" s="87"/>
      <c r="AV233" s="87"/>
      <c r="AW233" s="87"/>
      <c r="AX233" s="87"/>
      <c r="AY233" s="87"/>
      <c r="AZ233" s="87"/>
      <c r="BA233" s="87"/>
      <c r="BB233" s="87"/>
      <c r="BC233" s="87"/>
      <c r="BD233" s="87"/>
      <c r="BE233" s="87"/>
      <c r="BF233" s="87"/>
      <c r="BG233" s="87"/>
      <c r="BH233" s="87"/>
      <c r="BI233" s="87"/>
      <c r="BJ233" s="87"/>
      <c r="BK233" s="87"/>
      <c r="BL233" s="87"/>
      <c r="BM233" s="87"/>
      <c r="BN233" s="87"/>
      <c r="BO233" s="87"/>
      <c r="BP233" s="87"/>
      <c r="BQ233" s="87"/>
      <c r="BR233" s="87"/>
      <c r="BS233" s="87"/>
      <c r="BT233" s="87"/>
      <c r="BU233" s="87"/>
      <c r="BV233" s="87"/>
      <c r="BW233" s="87"/>
      <c r="BX233" s="87"/>
      <c r="BY233" s="87"/>
      <c r="BZ233" s="87"/>
      <c r="CA233" s="87"/>
      <c r="CB233" s="87"/>
      <c r="CC233" s="87"/>
      <c r="CD233" s="177"/>
      <c r="CE233" s="177"/>
      <c r="CF233" s="177"/>
      <c r="CG233" s="177"/>
      <c r="CH233" s="177"/>
      <c r="CI233" s="177"/>
      <c r="CJ233" s="41">
        <v>120</v>
      </c>
      <c r="CK233" s="41">
        <v>120</v>
      </c>
      <c r="CL233" s="41">
        <v>120</v>
      </c>
      <c r="CM233" s="177"/>
      <c r="CN233" s="177"/>
      <c r="CO233" s="177"/>
      <c r="CP233" s="177"/>
      <c r="CQ233" s="177"/>
      <c r="CR233" s="177"/>
      <c r="CS233" s="177"/>
      <c r="CT233" s="177"/>
      <c r="CU233" s="177"/>
      <c r="CV233" s="177"/>
      <c r="CW233" s="177"/>
      <c r="CX233" s="177"/>
      <c r="CY233" s="177"/>
      <c r="CZ233" s="177"/>
      <c r="DA233" s="177"/>
      <c r="DB233" s="177"/>
      <c r="DC233" s="177"/>
      <c r="DD233" s="177"/>
      <c r="DE233" s="177"/>
      <c r="DF233" s="177"/>
      <c r="DG233" s="177"/>
      <c r="DH233" s="177"/>
      <c r="DI233" s="177"/>
      <c r="DJ233" s="177"/>
      <c r="DK233" s="177"/>
      <c r="DL233" s="177"/>
      <c r="DM233" s="177"/>
      <c r="DN233" s="177"/>
      <c r="DO233" s="177"/>
      <c r="DP233" s="177"/>
      <c r="DQ233" s="177"/>
      <c r="DR233" s="177"/>
      <c r="DS233" s="177"/>
      <c r="DT233" s="177"/>
      <c r="DU233" s="177"/>
      <c r="DV233" s="177"/>
      <c r="DW233" s="177"/>
      <c r="DX233" s="177"/>
      <c r="DY233" s="177"/>
      <c r="DZ233" s="177"/>
      <c r="EA233" s="177"/>
      <c r="EB233" s="177"/>
      <c r="EC233" s="177"/>
      <c r="ED233" s="177"/>
      <c r="EE233" s="177"/>
      <c r="EF233" s="177"/>
      <c r="EG233" s="177"/>
      <c r="EH233" s="177"/>
      <c r="EI233" s="177"/>
      <c r="EJ233" s="177"/>
      <c r="EK233" s="177"/>
      <c r="EL233" s="177"/>
      <c r="EM233" s="177"/>
      <c r="EN233" s="177"/>
      <c r="EO233" s="177"/>
      <c r="EP233" s="177"/>
      <c r="EQ233" s="177"/>
      <c r="ER233" s="177"/>
      <c r="ES233" s="177"/>
      <c r="ET233" s="177"/>
      <c r="EU233" s="177"/>
      <c r="EV233" s="177"/>
      <c r="EW233" s="177"/>
      <c r="EX233" s="177"/>
      <c r="EY233" s="177"/>
      <c r="EZ233" s="177"/>
      <c r="FA233" s="177"/>
      <c r="FB233" s="177"/>
      <c r="FC233" s="177"/>
      <c r="FD233" s="177"/>
      <c r="FE233" s="177"/>
      <c r="FF233" s="177"/>
      <c r="FG233" s="177"/>
      <c r="FH233" s="177"/>
      <c r="FI233" s="177"/>
      <c r="FJ233" s="177"/>
      <c r="FK233" s="177"/>
      <c r="FL233" s="177"/>
      <c r="FM233" s="177"/>
      <c r="FN233" s="177"/>
      <c r="FO233" s="177"/>
      <c r="FP233" s="177"/>
      <c r="FQ233" s="177"/>
      <c r="FR233" s="177"/>
      <c r="FS233" s="177"/>
      <c r="FT233" s="177"/>
      <c r="FU233" s="177"/>
      <c r="FV233" s="177"/>
      <c r="FW233" s="177"/>
      <c r="FX233" s="177"/>
      <c r="FY233" s="177"/>
      <c r="FZ233" s="177"/>
      <c r="GA233" s="177"/>
      <c r="GB233" s="177"/>
      <c r="GC233" s="177"/>
      <c r="GD233" s="177"/>
      <c r="GE233" s="177"/>
      <c r="GF233" s="177"/>
      <c r="GG233" s="177"/>
      <c r="GH233" s="177"/>
      <c r="GI233" s="177"/>
      <c r="GJ233" s="177"/>
      <c r="GK233" s="177"/>
      <c r="GL233" s="177"/>
      <c r="GM233" s="177"/>
      <c r="GN233" s="177"/>
      <c r="GO233" s="177"/>
      <c r="GP233" s="177"/>
      <c r="GQ233" s="177"/>
      <c r="GR233" s="177"/>
      <c r="GS233" s="177"/>
      <c r="GT233" s="177"/>
      <c r="GU233" s="177"/>
      <c r="GV233" s="177"/>
    </row>
    <row r="234" spans="1:204" ht="51" x14ac:dyDescent="0.2">
      <c r="A234" s="422" t="s">
        <v>299</v>
      </c>
      <c r="B234" s="158" t="s">
        <v>300</v>
      </c>
      <c r="C234" s="107" t="s">
        <v>242</v>
      </c>
      <c r="D234" s="179" t="s">
        <v>99</v>
      </c>
      <c r="E234" s="175" t="s">
        <v>196</v>
      </c>
      <c r="F234" s="87" t="s">
        <v>94</v>
      </c>
      <c r="G234" s="159">
        <f>K234+CA234+CJ234+DN234+EO234</f>
        <v>16</v>
      </c>
      <c r="H234" s="159">
        <f t="shared" ref="H234:I234" si="102">L234+CB234+CK234+DO234+EP234</f>
        <v>17</v>
      </c>
      <c r="I234" s="159">
        <f t="shared" si="102"/>
        <v>17</v>
      </c>
      <c r="J234" s="39" t="s">
        <v>192</v>
      </c>
      <c r="K234" s="160">
        <v>1</v>
      </c>
      <c r="L234" s="160">
        <v>1</v>
      </c>
      <c r="M234" s="160">
        <v>1</v>
      </c>
      <c r="N234" s="40"/>
      <c r="O234" s="40"/>
      <c r="P234" s="40"/>
      <c r="Q234" s="40"/>
      <c r="R234" s="40"/>
      <c r="S234" s="40"/>
      <c r="T234" s="40"/>
      <c r="U234" s="40"/>
      <c r="V234" s="41"/>
      <c r="W234" s="41"/>
      <c r="X234" s="41"/>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f>2+3</f>
        <v>5</v>
      </c>
      <c r="CB234" s="40">
        <f t="shared" ref="CB234:CC234" si="103">2+3</f>
        <v>5</v>
      </c>
      <c r="CC234" s="40">
        <f t="shared" si="103"/>
        <v>5</v>
      </c>
      <c r="CD234" s="41"/>
      <c r="CE234" s="41"/>
      <c r="CF234" s="41"/>
      <c r="CG234" s="41"/>
      <c r="CH234" s="41"/>
      <c r="CI234" s="41"/>
      <c r="CJ234" s="41">
        <v>2</v>
      </c>
      <c r="CK234" s="41">
        <v>3</v>
      </c>
      <c r="CL234" s="41">
        <v>3</v>
      </c>
      <c r="CM234" s="41"/>
      <c r="CN234" s="41"/>
      <c r="CO234" s="41"/>
      <c r="CP234" s="41"/>
      <c r="CQ234" s="41"/>
      <c r="CR234" s="41"/>
      <c r="CS234" s="41"/>
      <c r="CT234" s="41"/>
      <c r="CU234" s="41"/>
      <c r="CV234" s="41"/>
      <c r="CW234" s="41"/>
      <c r="CX234" s="41"/>
      <c r="CY234" s="41">
        <v>2</v>
      </c>
      <c r="CZ234" s="41">
        <v>2</v>
      </c>
      <c r="DA234" s="41">
        <v>2</v>
      </c>
      <c r="DB234" s="41"/>
      <c r="DC234" s="41"/>
      <c r="DD234" s="41"/>
      <c r="DE234" s="41"/>
      <c r="DF234" s="41"/>
      <c r="DG234" s="41"/>
      <c r="DH234" s="41"/>
      <c r="DI234" s="41"/>
      <c r="DJ234" s="41"/>
      <c r="DK234" s="41"/>
      <c r="DL234" s="41"/>
      <c r="DM234" s="41"/>
      <c r="DN234" s="41">
        <v>4</v>
      </c>
      <c r="DO234" s="41">
        <v>4</v>
      </c>
      <c r="DP234" s="41">
        <v>4</v>
      </c>
      <c r="DQ234" s="41"/>
      <c r="DR234" s="41"/>
      <c r="DS234" s="41"/>
      <c r="DT234" s="41"/>
      <c r="DU234" s="41"/>
      <c r="DV234" s="41"/>
      <c r="DW234" s="41"/>
      <c r="DX234" s="41"/>
      <c r="DY234" s="41"/>
      <c r="DZ234" s="41"/>
      <c r="EA234" s="41"/>
      <c r="EB234" s="41"/>
      <c r="EC234" s="41"/>
      <c r="ED234" s="41"/>
      <c r="EE234" s="41"/>
      <c r="EF234" s="41"/>
      <c r="EG234" s="41"/>
      <c r="EH234" s="41"/>
      <c r="EI234" s="41"/>
      <c r="EJ234" s="41"/>
      <c r="EK234" s="41"/>
      <c r="EL234" s="41"/>
      <c r="EM234" s="41"/>
      <c r="EN234" s="41"/>
      <c r="EO234" s="41">
        <v>4</v>
      </c>
      <c r="EP234" s="41">
        <v>4</v>
      </c>
      <c r="EQ234" s="41">
        <v>4</v>
      </c>
      <c r="ER234" s="41"/>
      <c r="ES234" s="41"/>
      <c r="ET234" s="41"/>
      <c r="EU234" s="41"/>
      <c r="EV234" s="41"/>
      <c r="EW234" s="41"/>
      <c r="EX234" s="41"/>
      <c r="EY234" s="41"/>
      <c r="EZ234" s="41"/>
      <c r="FA234" s="41"/>
      <c r="FB234" s="41"/>
      <c r="FC234" s="41"/>
      <c r="FD234" s="41"/>
      <c r="FE234" s="41"/>
      <c r="FF234" s="41"/>
      <c r="FG234" s="41"/>
      <c r="FH234" s="41"/>
      <c r="FI234" s="41"/>
      <c r="FJ234" s="41"/>
      <c r="FK234" s="41"/>
      <c r="FL234" s="41"/>
      <c r="FM234" s="41"/>
      <c r="FN234" s="41"/>
      <c r="FO234" s="41"/>
      <c r="FP234" s="41"/>
      <c r="FQ234" s="41"/>
      <c r="FR234" s="41"/>
      <c r="FS234" s="41"/>
      <c r="FT234" s="41"/>
      <c r="FU234" s="41"/>
      <c r="FV234" s="41"/>
      <c r="FW234" s="41"/>
      <c r="FX234" s="41"/>
      <c r="FY234" s="41"/>
      <c r="FZ234" s="41"/>
      <c r="GA234" s="41"/>
      <c r="GB234" s="41"/>
      <c r="GC234" s="41"/>
      <c r="GD234" s="41"/>
      <c r="GE234" s="41"/>
      <c r="GF234" s="41"/>
      <c r="GG234" s="41"/>
      <c r="GH234" s="41"/>
      <c r="GI234" s="41"/>
      <c r="GJ234" s="41"/>
      <c r="GK234" s="41"/>
      <c r="GL234" s="41"/>
      <c r="GM234" s="41"/>
      <c r="GN234" s="41"/>
      <c r="GO234" s="41"/>
      <c r="GP234" s="41"/>
      <c r="GQ234" s="41"/>
      <c r="GR234" s="41"/>
      <c r="GS234" s="41"/>
      <c r="GT234" s="41"/>
      <c r="GU234" s="41"/>
      <c r="GV234" s="41"/>
    </row>
    <row r="235" spans="1:204" ht="51" x14ac:dyDescent="0.2">
      <c r="A235" s="423"/>
      <c r="B235" s="180"/>
      <c r="C235" s="137"/>
      <c r="D235" s="179" t="s">
        <v>99</v>
      </c>
      <c r="E235" s="175" t="s">
        <v>197</v>
      </c>
      <c r="F235" s="87" t="s">
        <v>102</v>
      </c>
      <c r="G235" s="159">
        <f>K235+CA235+CJ235+CG235+DN235+EO235</f>
        <v>5610</v>
      </c>
      <c r="H235" s="159">
        <f t="shared" ref="H235:I235" si="104">L235+CB235+CK235+CH235+DO235+EP235</f>
        <v>8620</v>
      </c>
      <c r="I235" s="159">
        <f t="shared" si="104"/>
        <v>8620</v>
      </c>
      <c r="J235" s="39" t="s">
        <v>192</v>
      </c>
      <c r="K235" s="160">
        <v>200</v>
      </c>
      <c r="L235" s="160">
        <v>200</v>
      </c>
      <c r="M235" s="160">
        <v>200</v>
      </c>
      <c r="N235" s="40"/>
      <c r="O235" s="40"/>
      <c r="P235" s="40"/>
      <c r="Q235" s="40"/>
      <c r="R235" s="40"/>
      <c r="S235" s="40"/>
      <c r="T235" s="40"/>
      <c r="U235" s="40"/>
      <c r="V235" s="41"/>
      <c r="W235" s="41"/>
      <c r="X235" s="41"/>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f>130+50</f>
        <v>180</v>
      </c>
      <c r="CB235" s="40">
        <f t="shared" ref="CB235:CC235" si="105">130+50</f>
        <v>180</v>
      </c>
      <c r="CC235" s="40">
        <f t="shared" si="105"/>
        <v>180</v>
      </c>
      <c r="CD235" s="41"/>
      <c r="CE235" s="41"/>
      <c r="CF235" s="41"/>
      <c r="CG235" s="41">
        <v>5000</v>
      </c>
      <c r="CH235" s="41">
        <v>8000</v>
      </c>
      <c r="CI235" s="41">
        <v>8000</v>
      </c>
      <c r="CJ235" s="41">
        <v>50</v>
      </c>
      <c r="CK235" s="41">
        <v>60</v>
      </c>
      <c r="CL235" s="41">
        <v>60</v>
      </c>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v>110</v>
      </c>
      <c r="DO235" s="41">
        <v>110</v>
      </c>
      <c r="DP235" s="41">
        <v>110</v>
      </c>
      <c r="DQ235" s="41"/>
      <c r="DR235" s="41"/>
      <c r="DS235" s="41"/>
      <c r="DT235" s="41"/>
      <c r="DU235" s="41"/>
      <c r="DV235" s="41"/>
      <c r="DW235" s="41"/>
      <c r="DX235" s="41"/>
      <c r="DY235" s="41"/>
      <c r="DZ235" s="41"/>
      <c r="EA235" s="41"/>
      <c r="EB235" s="41"/>
      <c r="EC235" s="41"/>
      <c r="ED235" s="41"/>
      <c r="EE235" s="41"/>
      <c r="EF235" s="41"/>
      <c r="EG235" s="41"/>
      <c r="EH235" s="41"/>
      <c r="EI235" s="41"/>
      <c r="EJ235" s="41"/>
      <c r="EK235" s="41"/>
      <c r="EL235" s="41"/>
      <c r="EM235" s="41"/>
      <c r="EN235" s="41"/>
      <c r="EO235" s="41">
        <v>70</v>
      </c>
      <c r="EP235" s="41">
        <v>70</v>
      </c>
      <c r="EQ235" s="41">
        <v>70</v>
      </c>
      <c r="ER235" s="41"/>
      <c r="ES235" s="41"/>
      <c r="ET235" s="41"/>
      <c r="EU235" s="41"/>
      <c r="EV235" s="41"/>
      <c r="EW235" s="41"/>
      <c r="EX235" s="41"/>
      <c r="EY235" s="41"/>
      <c r="EZ235" s="41"/>
      <c r="FA235" s="41"/>
      <c r="FB235" s="41"/>
      <c r="FC235" s="41"/>
      <c r="FD235" s="41"/>
      <c r="FE235" s="41"/>
      <c r="FF235" s="41"/>
      <c r="FG235" s="41"/>
      <c r="FH235" s="41"/>
      <c r="FI235" s="41"/>
      <c r="FJ235" s="41"/>
      <c r="FK235" s="41"/>
      <c r="FL235" s="41"/>
      <c r="FM235" s="41"/>
      <c r="FN235" s="41"/>
      <c r="FO235" s="41"/>
      <c r="FP235" s="41"/>
      <c r="FQ235" s="41"/>
      <c r="FR235" s="41"/>
      <c r="FS235" s="41"/>
      <c r="FT235" s="41"/>
      <c r="FU235" s="41"/>
      <c r="FV235" s="41"/>
      <c r="FW235" s="41"/>
      <c r="FX235" s="41"/>
      <c r="FY235" s="41"/>
      <c r="FZ235" s="41"/>
      <c r="GA235" s="41"/>
      <c r="GB235" s="41"/>
      <c r="GC235" s="41"/>
      <c r="GD235" s="41"/>
      <c r="GE235" s="41"/>
      <c r="GF235" s="41"/>
      <c r="GG235" s="41"/>
      <c r="GH235" s="41"/>
      <c r="GI235" s="41"/>
      <c r="GJ235" s="41"/>
      <c r="GK235" s="41"/>
      <c r="GL235" s="41"/>
      <c r="GM235" s="41"/>
      <c r="GN235" s="41"/>
      <c r="GO235" s="41"/>
      <c r="GP235" s="41"/>
      <c r="GQ235" s="41"/>
      <c r="GR235" s="41"/>
      <c r="GS235" s="41"/>
      <c r="GT235" s="41"/>
      <c r="GU235" s="41"/>
      <c r="GV235" s="41"/>
    </row>
    <row r="236" spans="1:204" ht="51.75" x14ac:dyDescent="0.25">
      <c r="A236" s="424" t="s">
        <v>301</v>
      </c>
      <c r="B236" s="130" t="s">
        <v>302</v>
      </c>
      <c r="C236" s="107" t="s">
        <v>242</v>
      </c>
      <c r="D236" s="66" t="s">
        <v>99</v>
      </c>
      <c r="E236" s="175" t="s">
        <v>196</v>
      </c>
      <c r="F236" s="87" t="s">
        <v>94</v>
      </c>
      <c r="G236" s="159">
        <f t="shared" ref="G236:G237" si="106">K236+CA236</f>
        <v>2</v>
      </c>
      <c r="H236" s="159">
        <f t="shared" ref="H236:I237" si="107">L236+CB236</f>
        <v>2</v>
      </c>
      <c r="I236" s="159">
        <f t="shared" si="107"/>
        <v>2</v>
      </c>
      <c r="J236" s="39" t="s">
        <v>192</v>
      </c>
      <c r="K236" s="160">
        <v>1</v>
      </c>
      <c r="L236" s="160">
        <v>1</v>
      </c>
      <c r="M236" s="160">
        <v>1</v>
      </c>
      <c r="N236" s="40"/>
      <c r="O236" s="40"/>
      <c r="P236" s="80"/>
      <c r="Q236" s="80"/>
      <c r="R236" s="80"/>
      <c r="S236" s="80"/>
      <c r="T236" s="80"/>
      <c r="U236" s="80"/>
      <c r="V236" s="41"/>
      <c r="W236" s="41"/>
      <c r="X236" s="41"/>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v>1</v>
      </c>
      <c r="CB236" s="40">
        <v>1</v>
      </c>
      <c r="CC236" s="40">
        <v>1</v>
      </c>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c r="DS236" s="41"/>
      <c r="DT236" s="41"/>
      <c r="DU236" s="41"/>
      <c r="DV236" s="41"/>
      <c r="DW236" s="41"/>
      <c r="DX236" s="41"/>
      <c r="DY236" s="41"/>
      <c r="DZ236" s="41"/>
      <c r="EA236" s="41"/>
      <c r="EB236" s="41"/>
      <c r="EC236" s="41"/>
      <c r="ED236" s="41"/>
      <c r="EE236" s="41"/>
      <c r="EF236" s="41"/>
      <c r="EG236" s="41"/>
      <c r="EH236" s="41"/>
      <c r="EI236" s="41"/>
      <c r="EJ236" s="41"/>
      <c r="EK236" s="41"/>
      <c r="EL236" s="41"/>
      <c r="EM236" s="41"/>
      <c r="EN236" s="41"/>
      <c r="EO236" s="41"/>
      <c r="EP236" s="41"/>
      <c r="EQ236" s="41"/>
      <c r="ER236" s="41"/>
      <c r="ES236" s="41"/>
      <c r="ET236" s="41"/>
      <c r="EU236" s="41"/>
      <c r="EV236" s="41"/>
      <c r="EW236" s="41"/>
      <c r="EX236" s="41"/>
      <c r="EY236" s="41"/>
      <c r="EZ236" s="41"/>
      <c r="FA236" s="41"/>
      <c r="FB236" s="41"/>
      <c r="FC236" s="41"/>
      <c r="FD236" s="41"/>
      <c r="FE236" s="41"/>
      <c r="FF236" s="41"/>
      <c r="FG236" s="41"/>
      <c r="FH236" s="41"/>
      <c r="FI236" s="41"/>
      <c r="FJ236" s="41"/>
      <c r="FK236" s="41"/>
      <c r="FL236" s="41"/>
      <c r="FM236" s="41"/>
      <c r="FN236" s="41"/>
      <c r="FO236" s="41"/>
      <c r="FP236" s="41"/>
      <c r="FQ236" s="41"/>
      <c r="FR236" s="41"/>
      <c r="FS236" s="41"/>
      <c r="FT236" s="41"/>
      <c r="FU236" s="41"/>
      <c r="FV236" s="41"/>
      <c r="FW236" s="41"/>
      <c r="FX236" s="41"/>
      <c r="FY236" s="41"/>
      <c r="FZ236" s="41"/>
      <c r="GA236" s="41"/>
      <c r="GB236" s="41"/>
      <c r="GC236" s="41"/>
      <c r="GD236" s="41"/>
      <c r="GE236" s="41"/>
      <c r="GF236" s="41"/>
      <c r="GG236" s="41"/>
      <c r="GH236" s="41"/>
      <c r="GI236" s="41"/>
      <c r="GJ236" s="41"/>
      <c r="GK236" s="41"/>
      <c r="GL236" s="41"/>
      <c r="GM236" s="41"/>
      <c r="GN236" s="41"/>
      <c r="GO236" s="41"/>
      <c r="GP236" s="41"/>
      <c r="GQ236" s="41"/>
      <c r="GR236" s="41"/>
      <c r="GS236" s="41"/>
      <c r="GT236" s="41"/>
      <c r="GU236" s="41"/>
      <c r="GV236" s="41"/>
    </row>
    <row r="237" spans="1:204" ht="50.25" customHeight="1" x14ac:dyDescent="0.2">
      <c r="A237" s="425"/>
      <c r="B237" s="130"/>
      <c r="C237" s="137"/>
      <c r="D237" s="66" t="s">
        <v>99</v>
      </c>
      <c r="E237" s="175" t="s">
        <v>197</v>
      </c>
      <c r="F237" s="87" t="s">
        <v>102</v>
      </c>
      <c r="G237" s="159">
        <f t="shared" si="106"/>
        <v>250</v>
      </c>
      <c r="H237" s="159">
        <f t="shared" si="107"/>
        <v>250</v>
      </c>
      <c r="I237" s="159">
        <f t="shared" si="107"/>
        <v>250</v>
      </c>
      <c r="J237" s="39" t="s">
        <v>192</v>
      </c>
      <c r="K237" s="160">
        <v>200</v>
      </c>
      <c r="L237" s="160">
        <v>200</v>
      </c>
      <c r="M237" s="160">
        <v>200</v>
      </c>
      <c r="N237" s="40"/>
      <c r="O237" s="40"/>
      <c r="P237" s="40"/>
      <c r="Q237" s="40"/>
      <c r="R237" s="40"/>
      <c r="S237" s="40"/>
      <c r="T237" s="40"/>
      <c r="U237" s="40"/>
      <c r="V237" s="41"/>
      <c r="W237" s="41"/>
      <c r="X237" s="41"/>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v>50</v>
      </c>
      <c r="CB237" s="40">
        <v>50</v>
      </c>
      <c r="CC237" s="40">
        <v>50</v>
      </c>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41"/>
      <c r="DT237" s="41"/>
      <c r="DU237" s="41"/>
      <c r="DV237" s="41"/>
      <c r="DW237" s="41"/>
      <c r="DX237" s="41"/>
      <c r="DY237" s="41"/>
      <c r="DZ237" s="41"/>
      <c r="EA237" s="41"/>
      <c r="EB237" s="41"/>
      <c r="EC237" s="41"/>
      <c r="ED237" s="41"/>
      <c r="EE237" s="41"/>
      <c r="EF237" s="41"/>
      <c r="EG237" s="41"/>
      <c r="EH237" s="41"/>
      <c r="EI237" s="41"/>
      <c r="EJ237" s="41"/>
      <c r="EK237" s="41"/>
      <c r="EL237" s="41"/>
      <c r="EM237" s="41"/>
      <c r="EN237" s="41"/>
      <c r="EO237" s="41"/>
      <c r="EP237" s="41"/>
      <c r="EQ237" s="41"/>
      <c r="ER237" s="41"/>
      <c r="ES237" s="41"/>
      <c r="ET237" s="41"/>
      <c r="EU237" s="41"/>
      <c r="EV237" s="41"/>
      <c r="EW237" s="41"/>
      <c r="EX237" s="41"/>
      <c r="EY237" s="41"/>
      <c r="EZ237" s="41"/>
      <c r="FA237" s="41"/>
      <c r="FB237" s="41"/>
      <c r="FC237" s="41"/>
      <c r="FD237" s="41"/>
      <c r="FE237" s="41"/>
      <c r="FF237" s="41"/>
      <c r="FG237" s="41"/>
      <c r="FH237" s="41"/>
      <c r="FI237" s="41"/>
      <c r="FJ237" s="41"/>
      <c r="FK237" s="41"/>
      <c r="FL237" s="41"/>
      <c r="FM237" s="41"/>
      <c r="FN237" s="41"/>
      <c r="FO237" s="41"/>
      <c r="FP237" s="41"/>
      <c r="FQ237" s="41"/>
      <c r="FR237" s="41"/>
      <c r="FS237" s="41"/>
      <c r="FT237" s="41"/>
      <c r="FU237" s="41"/>
      <c r="FV237" s="41"/>
      <c r="FW237" s="41"/>
      <c r="FX237" s="41"/>
      <c r="FY237" s="41"/>
      <c r="FZ237" s="41"/>
      <c r="GA237" s="41"/>
      <c r="GB237" s="41"/>
      <c r="GC237" s="41"/>
      <c r="GD237" s="41"/>
      <c r="GE237" s="41"/>
      <c r="GF237" s="41"/>
      <c r="GG237" s="41"/>
      <c r="GH237" s="41"/>
      <c r="GI237" s="41"/>
      <c r="GJ237" s="41"/>
      <c r="GK237" s="41"/>
      <c r="GL237" s="41"/>
      <c r="GM237" s="41"/>
      <c r="GN237" s="41"/>
      <c r="GO237" s="41"/>
      <c r="GP237" s="41"/>
      <c r="GQ237" s="41"/>
      <c r="GR237" s="41"/>
      <c r="GS237" s="41"/>
      <c r="GT237" s="41"/>
      <c r="GU237" s="41"/>
      <c r="GV237" s="41"/>
    </row>
    <row r="238" spans="1:204" ht="53.25" customHeight="1" x14ac:dyDescent="0.2">
      <c r="A238" s="426" t="s">
        <v>303</v>
      </c>
      <c r="B238" s="181" t="s">
        <v>304</v>
      </c>
      <c r="C238" s="182" t="s">
        <v>305</v>
      </c>
      <c r="D238" s="66" t="s">
        <v>124</v>
      </c>
      <c r="E238" s="175" t="s">
        <v>196</v>
      </c>
      <c r="F238" s="87" t="s">
        <v>94</v>
      </c>
      <c r="G238" s="110">
        <f t="shared" ref="G238:G239" si="108">CA238+CJ238</f>
        <v>6</v>
      </c>
      <c r="H238" s="110">
        <f t="shared" ref="H238:I239" si="109">CB238+CK238</f>
        <v>6</v>
      </c>
      <c r="I238" s="110">
        <f t="shared" si="109"/>
        <v>6</v>
      </c>
      <c r="J238" s="39" t="s">
        <v>95</v>
      </c>
      <c r="K238" s="40"/>
      <c r="L238" s="40"/>
      <c r="M238" s="40"/>
      <c r="N238" s="40"/>
      <c r="O238" s="40"/>
      <c r="P238" s="40"/>
      <c r="Q238" s="40"/>
      <c r="R238" s="40"/>
      <c r="S238" s="40"/>
      <c r="T238" s="40"/>
      <c r="U238" s="40"/>
      <c r="V238" s="41"/>
      <c r="W238" s="41"/>
      <c r="X238" s="41"/>
      <c r="Y238" s="40"/>
      <c r="Z238" s="38"/>
      <c r="AA238" s="38"/>
      <c r="AB238" s="38"/>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v>5</v>
      </c>
      <c r="CB238" s="40">
        <v>5</v>
      </c>
      <c r="CC238" s="40">
        <v>5</v>
      </c>
      <c r="CD238" s="41"/>
      <c r="CE238" s="41"/>
      <c r="CF238" s="41"/>
      <c r="CG238" s="41"/>
      <c r="CH238" s="41"/>
      <c r="CI238" s="41"/>
      <c r="CJ238" s="41">
        <v>1</v>
      </c>
      <c r="CK238" s="41">
        <v>1</v>
      </c>
      <c r="CL238" s="41">
        <v>1</v>
      </c>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c r="DJ238" s="41"/>
      <c r="DK238" s="41"/>
      <c r="DL238" s="41"/>
      <c r="DM238" s="41"/>
      <c r="DN238" s="41">
        <v>1</v>
      </c>
      <c r="DO238" s="41">
        <v>1</v>
      </c>
      <c r="DP238" s="41">
        <v>1</v>
      </c>
      <c r="DQ238" s="41"/>
      <c r="DR238" s="41"/>
      <c r="DS238" s="41"/>
      <c r="DT238" s="41"/>
      <c r="DU238" s="41"/>
      <c r="DV238" s="41"/>
      <c r="DW238" s="41"/>
      <c r="DX238" s="41"/>
      <c r="DY238" s="41"/>
      <c r="DZ238" s="41"/>
      <c r="EA238" s="41"/>
      <c r="EB238" s="41"/>
      <c r="EC238" s="41"/>
      <c r="ED238" s="41"/>
      <c r="EE238" s="41"/>
      <c r="EF238" s="41"/>
      <c r="EG238" s="41"/>
      <c r="EH238" s="41"/>
      <c r="EI238" s="41"/>
      <c r="EJ238" s="41"/>
      <c r="EK238" s="41"/>
      <c r="EL238" s="41"/>
      <c r="EM238" s="41"/>
      <c r="EN238" s="41"/>
      <c r="EO238" s="41"/>
      <c r="EP238" s="41"/>
      <c r="EQ238" s="41"/>
      <c r="ER238" s="41"/>
      <c r="ES238" s="41"/>
      <c r="ET238" s="41"/>
      <c r="EU238" s="41"/>
      <c r="EV238" s="41"/>
      <c r="EW238" s="41"/>
      <c r="EX238" s="41"/>
      <c r="EY238" s="41"/>
      <c r="EZ238" s="41"/>
      <c r="FA238" s="41"/>
      <c r="FB238" s="41"/>
      <c r="FC238" s="41"/>
      <c r="FD238" s="41"/>
      <c r="FE238" s="41"/>
      <c r="FF238" s="41"/>
      <c r="FG238" s="41"/>
      <c r="FH238" s="41"/>
      <c r="FI238" s="41"/>
      <c r="FJ238" s="41"/>
      <c r="FK238" s="41"/>
      <c r="FL238" s="41"/>
      <c r="FM238" s="41"/>
      <c r="FN238" s="41"/>
      <c r="FO238" s="41"/>
      <c r="FP238" s="41"/>
      <c r="FQ238" s="41"/>
      <c r="FR238" s="41"/>
      <c r="FS238" s="41"/>
      <c r="FT238" s="41"/>
      <c r="FU238" s="41"/>
      <c r="FV238" s="41"/>
      <c r="FW238" s="41"/>
      <c r="FX238" s="41"/>
      <c r="FY238" s="41"/>
      <c r="FZ238" s="41"/>
      <c r="GA238" s="41"/>
      <c r="GB238" s="41"/>
      <c r="GC238" s="41"/>
      <c r="GD238" s="41"/>
      <c r="GE238" s="41"/>
      <c r="GF238" s="41"/>
      <c r="GG238" s="41"/>
      <c r="GH238" s="41"/>
      <c r="GI238" s="41"/>
      <c r="GJ238" s="41"/>
      <c r="GK238" s="41"/>
      <c r="GL238" s="41"/>
      <c r="GM238" s="41"/>
      <c r="GN238" s="41"/>
      <c r="GO238" s="41"/>
      <c r="GP238" s="41"/>
      <c r="GQ238" s="41"/>
      <c r="GR238" s="41"/>
      <c r="GS238" s="41"/>
      <c r="GT238" s="41"/>
      <c r="GU238" s="41"/>
      <c r="GV238" s="41"/>
    </row>
    <row r="239" spans="1:204" ht="53.25" customHeight="1" x14ac:dyDescent="0.2">
      <c r="A239" s="424"/>
      <c r="B239" s="183"/>
      <c r="C239" s="182"/>
      <c r="D239" s="66" t="s">
        <v>124</v>
      </c>
      <c r="E239" s="175" t="s">
        <v>197</v>
      </c>
      <c r="F239" s="87" t="s">
        <v>102</v>
      </c>
      <c r="G239" s="110">
        <f t="shared" si="108"/>
        <v>1265</v>
      </c>
      <c r="H239" s="110">
        <f t="shared" si="109"/>
        <v>1265</v>
      </c>
      <c r="I239" s="110">
        <f t="shared" si="109"/>
        <v>1265</v>
      </c>
      <c r="J239" s="39" t="s">
        <v>95</v>
      </c>
      <c r="K239" s="40"/>
      <c r="L239" s="40"/>
      <c r="M239" s="40"/>
      <c r="N239" s="40"/>
      <c r="O239" s="40"/>
      <c r="P239" s="40"/>
      <c r="Q239" s="40"/>
      <c r="R239" s="40"/>
      <c r="S239" s="40"/>
      <c r="T239" s="40"/>
      <c r="U239" s="40"/>
      <c r="V239" s="41"/>
      <c r="W239" s="41"/>
      <c r="X239" s="41"/>
      <c r="Y239" s="40"/>
      <c r="Z239" s="38"/>
      <c r="AA239" s="38"/>
      <c r="AB239" s="38"/>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v>505</v>
      </c>
      <c r="CB239" s="40">
        <v>505</v>
      </c>
      <c r="CC239" s="40">
        <v>505</v>
      </c>
      <c r="CD239" s="41"/>
      <c r="CE239" s="41"/>
      <c r="CF239" s="41"/>
      <c r="CG239" s="41"/>
      <c r="CH239" s="41"/>
      <c r="CI239" s="41"/>
      <c r="CJ239" s="41">
        <v>760</v>
      </c>
      <c r="CK239" s="41">
        <v>760</v>
      </c>
      <c r="CL239" s="41">
        <v>760</v>
      </c>
      <c r="CM239" s="41"/>
      <c r="CN239" s="41"/>
      <c r="CO239" s="41"/>
      <c r="CP239" s="41"/>
      <c r="CQ239" s="41"/>
      <c r="CR239" s="41"/>
      <c r="CS239" s="41"/>
      <c r="CT239" s="41"/>
      <c r="CU239" s="41"/>
      <c r="CV239" s="41"/>
      <c r="CW239" s="41"/>
      <c r="CX239" s="41"/>
      <c r="CY239" s="41"/>
      <c r="CZ239" s="41"/>
      <c r="DA239" s="41"/>
      <c r="DB239" s="41"/>
      <c r="DC239" s="41"/>
      <c r="DD239" s="41"/>
      <c r="DE239" s="41"/>
      <c r="DF239" s="41"/>
      <c r="DG239" s="41"/>
      <c r="DH239" s="41"/>
      <c r="DI239" s="41"/>
      <c r="DJ239" s="41"/>
      <c r="DK239" s="41"/>
      <c r="DL239" s="41"/>
      <c r="DM239" s="41"/>
      <c r="DN239" s="41">
        <v>500</v>
      </c>
      <c r="DO239" s="41">
        <v>500</v>
      </c>
      <c r="DP239" s="41">
        <v>500</v>
      </c>
      <c r="DQ239" s="41"/>
      <c r="DR239" s="41"/>
      <c r="DS239" s="41"/>
      <c r="DT239" s="41"/>
      <c r="DU239" s="41"/>
      <c r="DV239" s="41"/>
      <c r="DW239" s="41"/>
      <c r="DX239" s="41"/>
      <c r="DY239" s="41"/>
      <c r="DZ239" s="41"/>
      <c r="EA239" s="41"/>
      <c r="EB239" s="41"/>
      <c r="EC239" s="41"/>
      <c r="ED239" s="41"/>
      <c r="EE239" s="41"/>
      <c r="EF239" s="41"/>
      <c r="EG239" s="41"/>
      <c r="EH239" s="41"/>
      <c r="EI239" s="41"/>
      <c r="EJ239" s="41"/>
      <c r="EK239" s="41"/>
      <c r="EL239" s="41"/>
      <c r="EM239" s="41"/>
      <c r="EN239" s="41"/>
      <c r="EO239" s="41"/>
      <c r="EP239" s="41"/>
      <c r="EQ239" s="41"/>
      <c r="ER239" s="41"/>
      <c r="ES239" s="41"/>
      <c r="ET239" s="41"/>
      <c r="EU239" s="41"/>
      <c r="EV239" s="41"/>
      <c r="EW239" s="41"/>
      <c r="EX239" s="41"/>
      <c r="EY239" s="41"/>
      <c r="EZ239" s="41"/>
      <c r="FA239" s="41"/>
      <c r="FB239" s="41"/>
      <c r="FC239" s="41"/>
      <c r="FD239" s="41"/>
      <c r="FE239" s="41"/>
      <c r="FF239" s="41"/>
      <c r="FG239" s="41"/>
      <c r="FH239" s="41"/>
      <c r="FI239" s="41"/>
      <c r="FJ239" s="41"/>
      <c r="FK239" s="41"/>
      <c r="FL239" s="41"/>
      <c r="FM239" s="41"/>
      <c r="FN239" s="41"/>
      <c r="FO239" s="41"/>
      <c r="FP239" s="41"/>
      <c r="FQ239" s="41"/>
      <c r="FR239" s="41"/>
      <c r="FS239" s="41"/>
      <c r="FT239" s="41"/>
      <c r="FU239" s="41"/>
      <c r="FV239" s="41"/>
      <c r="FW239" s="41"/>
      <c r="FX239" s="41"/>
      <c r="FY239" s="41"/>
      <c r="FZ239" s="41"/>
      <c r="GA239" s="41"/>
      <c r="GB239" s="41"/>
      <c r="GC239" s="41"/>
      <c r="GD239" s="41"/>
      <c r="GE239" s="41"/>
      <c r="GF239" s="41"/>
      <c r="GG239" s="41"/>
      <c r="GH239" s="41"/>
      <c r="GI239" s="41"/>
      <c r="GJ239" s="41"/>
      <c r="GK239" s="41"/>
      <c r="GL239" s="41"/>
      <c r="GM239" s="41"/>
      <c r="GN239" s="41"/>
      <c r="GO239" s="41"/>
      <c r="GP239" s="41"/>
      <c r="GQ239" s="41"/>
      <c r="GR239" s="41"/>
      <c r="GS239" s="41"/>
      <c r="GT239" s="41"/>
      <c r="GU239" s="41"/>
      <c r="GV239" s="41"/>
    </row>
    <row r="240" spans="1:204" ht="53.25" customHeight="1" x14ac:dyDescent="0.2">
      <c r="A240" s="424"/>
      <c r="B240" s="183"/>
      <c r="C240" s="182"/>
      <c r="D240" s="66" t="s">
        <v>125</v>
      </c>
      <c r="E240" s="175" t="s">
        <v>196</v>
      </c>
      <c r="F240" s="87" t="s">
        <v>94</v>
      </c>
      <c r="G240" s="110">
        <f t="shared" ref="G240:I241" si="110">CA240</f>
        <v>5</v>
      </c>
      <c r="H240" s="110">
        <f t="shared" si="110"/>
        <v>5</v>
      </c>
      <c r="I240" s="110">
        <f t="shared" si="110"/>
        <v>5</v>
      </c>
      <c r="J240" s="39" t="s">
        <v>95</v>
      </c>
      <c r="K240" s="40"/>
      <c r="L240" s="40"/>
      <c r="M240" s="40"/>
      <c r="N240" s="40"/>
      <c r="O240" s="40"/>
      <c r="P240" s="40"/>
      <c r="Q240" s="40"/>
      <c r="R240" s="40"/>
      <c r="S240" s="40"/>
      <c r="T240" s="40"/>
      <c r="U240" s="40"/>
      <c r="V240" s="41"/>
      <c r="W240" s="41"/>
      <c r="X240" s="41"/>
      <c r="Y240" s="40"/>
      <c r="Z240" s="38"/>
      <c r="AA240" s="38"/>
      <c r="AB240" s="38"/>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v>5</v>
      </c>
      <c r="CB240" s="40">
        <v>5</v>
      </c>
      <c r="CC240" s="40">
        <v>5</v>
      </c>
      <c r="CD240" s="41"/>
      <c r="CE240" s="41"/>
      <c r="CF240" s="41"/>
      <c r="CG240" s="41"/>
      <c r="CH240" s="41"/>
      <c r="CI240" s="41"/>
      <c r="CJ240" s="41"/>
      <c r="CK240" s="41"/>
      <c r="CL240" s="41"/>
      <c r="CM240" s="41"/>
      <c r="CN240" s="41"/>
      <c r="CO240" s="41"/>
      <c r="CP240" s="41"/>
      <c r="CQ240" s="41"/>
      <c r="CR240" s="41"/>
      <c r="CS240" s="41"/>
      <c r="CT240" s="41"/>
      <c r="CU240" s="41"/>
      <c r="CV240" s="41"/>
      <c r="CW240" s="41"/>
      <c r="CX240" s="41"/>
      <c r="CY240" s="41"/>
      <c r="CZ240" s="41"/>
      <c r="DA240" s="41"/>
      <c r="DB240" s="41"/>
      <c r="DC240" s="41"/>
      <c r="DD240" s="41"/>
      <c r="DE240" s="41"/>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c r="ED240" s="41"/>
      <c r="EE240" s="41"/>
      <c r="EF240" s="41"/>
      <c r="EG240" s="41"/>
      <c r="EH240" s="41"/>
      <c r="EI240" s="41"/>
      <c r="EJ240" s="41"/>
      <c r="EK240" s="41"/>
      <c r="EL240" s="41"/>
      <c r="EM240" s="41"/>
      <c r="EN240" s="41"/>
      <c r="EO240" s="41"/>
      <c r="EP240" s="41"/>
      <c r="EQ240" s="41"/>
      <c r="ER240" s="41"/>
      <c r="ES240" s="41"/>
      <c r="ET240" s="41"/>
      <c r="EU240" s="41"/>
      <c r="EV240" s="41"/>
      <c r="EW240" s="41"/>
      <c r="EX240" s="41"/>
      <c r="EY240" s="41"/>
      <c r="EZ240" s="41"/>
      <c r="FA240" s="41"/>
      <c r="FB240" s="41"/>
      <c r="FC240" s="41"/>
      <c r="FD240" s="41"/>
      <c r="FE240" s="41"/>
      <c r="FF240" s="41"/>
      <c r="FG240" s="41"/>
      <c r="FH240" s="41"/>
      <c r="FI240" s="41"/>
      <c r="FJ240" s="41"/>
      <c r="FK240" s="41"/>
      <c r="FL240" s="41"/>
      <c r="FM240" s="41"/>
      <c r="FN240" s="41"/>
      <c r="FO240" s="41"/>
      <c r="FP240" s="41"/>
      <c r="FQ240" s="41"/>
      <c r="FR240" s="41"/>
      <c r="FS240" s="41"/>
      <c r="FT240" s="41"/>
      <c r="FU240" s="41"/>
      <c r="FV240" s="41"/>
      <c r="FW240" s="41"/>
      <c r="FX240" s="41"/>
      <c r="FY240" s="41"/>
      <c r="FZ240" s="41"/>
      <c r="GA240" s="41"/>
      <c r="GB240" s="41"/>
      <c r="GC240" s="41"/>
      <c r="GD240" s="41"/>
      <c r="GE240" s="41"/>
      <c r="GF240" s="41"/>
      <c r="GG240" s="41"/>
      <c r="GH240" s="41"/>
      <c r="GI240" s="41"/>
      <c r="GJ240" s="41"/>
      <c r="GK240" s="41"/>
      <c r="GL240" s="41"/>
      <c r="GM240" s="41"/>
      <c r="GN240" s="41"/>
      <c r="GO240" s="41"/>
      <c r="GP240" s="41"/>
      <c r="GQ240" s="41"/>
      <c r="GR240" s="41"/>
      <c r="GS240" s="41"/>
      <c r="GT240" s="41"/>
      <c r="GU240" s="41"/>
      <c r="GV240" s="41"/>
    </row>
    <row r="241" spans="1:204" ht="53.25" customHeight="1" x14ac:dyDescent="0.2">
      <c r="A241" s="424"/>
      <c r="B241" s="183"/>
      <c r="C241" s="182"/>
      <c r="D241" s="66" t="s">
        <v>125</v>
      </c>
      <c r="E241" s="175" t="s">
        <v>197</v>
      </c>
      <c r="F241" s="87" t="s">
        <v>102</v>
      </c>
      <c r="G241" s="110">
        <f t="shared" si="110"/>
        <v>505</v>
      </c>
      <c r="H241" s="110">
        <f t="shared" si="110"/>
        <v>505</v>
      </c>
      <c r="I241" s="110">
        <f t="shared" si="110"/>
        <v>505</v>
      </c>
      <c r="J241" s="39" t="s">
        <v>95</v>
      </c>
      <c r="K241" s="40"/>
      <c r="L241" s="40"/>
      <c r="M241" s="40"/>
      <c r="N241" s="40"/>
      <c r="O241" s="40"/>
      <c r="P241" s="40"/>
      <c r="Q241" s="40"/>
      <c r="R241" s="40"/>
      <c r="S241" s="40"/>
      <c r="T241" s="40"/>
      <c r="U241" s="40"/>
      <c r="V241" s="41"/>
      <c r="W241" s="41"/>
      <c r="X241" s="41"/>
      <c r="Y241" s="40"/>
      <c r="Z241" s="38"/>
      <c r="AA241" s="38"/>
      <c r="AB241" s="38"/>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v>505</v>
      </c>
      <c r="CB241" s="40">
        <v>505</v>
      </c>
      <c r="CC241" s="40">
        <v>505</v>
      </c>
      <c r="CD241" s="41"/>
      <c r="CE241" s="41"/>
      <c r="CF241" s="41"/>
      <c r="CG241" s="41"/>
      <c r="CH241" s="41"/>
      <c r="CI241" s="41"/>
      <c r="CJ241" s="41"/>
      <c r="CK241" s="41"/>
      <c r="CL241" s="41"/>
      <c r="CM241" s="41"/>
      <c r="CN241" s="41"/>
      <c r="CO241" s="41"/>
      <c r="CP241" s="41"/>
      <c r="CQ241" s="41"/>
      <c r="CR241" s="41"/>
      <c r="CS241" s="41"/>
      <c r="CT241" s="41"/>
      <c r="CU241" s="41"/>
      <c r="CV241" s="41"/>
      <c r="CW241" s="41"/>
      <c r="CX241" s="41"/>
      <c r="CY241" s="41"/>
      <c r="CZ241" s="41"/>
      <c r="DA241" s="41"/>
      <c r="DB241" s="41"/>
      <c r="DC241" s="41"/>
      <c r="DD241" s="41"/>
      <c r="DE241" s="41"/>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c r="ED241" s="41"/>
      <c r="EE241" s="41"/>
      <c r="EF241" s="41"/>
      <c r="EG241" s="41"/>
      <c r="EH241" s="41"/>
      <c r="EI241" s="41"/>
      <c r="EJ241" s="41"/>
      <c r="EK241" s="41"/>
      <c r="EL241" s="41"/>
      <c r="EM241" s="41"/>
      <c r="EN241" s="41"/>
      <c r="EO241" s="41"/>
      <c r="EP241" s="41"/>
      <c r="EQ241" s="41"/>
      <c r="ER241" s="41"/>
      <c r="ES241" s="41"/>
      <c r="ET241" s="41"/>
      <c r="EU241" s="41"/>
      <c r="EV241" s="41"/>
      <c r="EW241" s="41"/>
      <c r="EX241" s="41"/>
      <c r="EY241" s="41"/>
      <c r="EZ241" s="41"/>
      <c r="FA241" s="41"/>
      <c r="FB241" s="41"/>
      <c r="FC241" s="41"/>
      <c r="FD241" s="41"/>
      <c r="FE241" s="41"/>
      <c r="FF241" s="41"/>
      <c r="FG241" s="41"/>
      <c r="FH241" s="41"/>
      <c r="FI241" s="41"/>
      <c r="FJ241" s="41"/>
      <c r="FK241" s="41"/>
      <c r="FL241" s="41"/>
      <c r="FM241" s="41"/>
      <c r="FN241" s="41"/>
      <c r="FO241" s="41"/>
      <c r="FP241" s="41"/>
      <c r="FQ241" s="41"/>
      <c r="FR241" s="41"/>
      <c r="FS241" s="41"/>
      <c r="FT241" s="41"/>
      <c r="FU241" s="41"/>
      <c r="FV241" s="41"/>
      <c r="FW241" s="41"/>
      <c r="FX241" s="41"/>
      <c r="FY241" s="41"/>
      <c r="FZ241" s="41"/>
      <c r="GA241" s="41"/>
      <c r="GB241" s="41"/>
      <c r="GC241" s="41"/>
      <c r="GD241" s="41"/>
      <c r="GE241" s="41"/>
      <c r="GF241" s="41"/>
      <c r="GG241" s="41"/>
      <c r="GH241" s="41"/>
      <c r="GI241" s="41"/>
      <c r="GJ241" s="41"/>
      <c r="GK241" s="41"/>
      <c r="GL241" s="41"/>
      <c r="GM241" s="41"/>
      <c r="GN241" s="41"/>
      <c r="GO241" s="41"/>
      <c r="GP241" s="41"/>
      <c r="GQ241" s="41"/>
      <c r="GR241" s="41"/>
      <c r="GS241" s="41"/>
      <c r="GT241" s="41"/>
      <c r="GU241" s="41"/>
      <c r="GV241" s="41"/>
    </row>
    <row r="242" spans="1:204" ht="53.25" customHeight="1" x14ac:dyDescent="0.2">
      <c r="A242" s="424"/>
      <c r="B242" s="183"/>
      <c r="C242" s="182"/>
      <c r="D242" s="66" t="s">
        <v>99</v>
      </c>
      <c r="E242" s="175" t="s">
        <v>196</v>
      </c>
      <c r="F242" s="87" t="s">
        <v>94</v>
      </c>
      <c r="G242" s="100">
        <f t="shared" ref="G242:G243" si="111">Z242+CA242+DE242+EI242</f>
        <v>19</v>
      </c>
      <c r="H242" s="100">
        <f t="shared" ref="H242:I243" si="112">AA242+CB242+DF242+EJ242</f>
        <v>21</v>
      </c>
      <c r="I242" s="100">
        <f t="shared" si="112"/>
        <v>23</v>
      </c>
      <c r="J242" s="39" t="s">
        <v>95</v>
      </c>
      <c r="K242" s="40"/>
      <c r="L242" s="40"/>
      <c r="M242" s="40"/>
      <c r="N242" s="40"/>
      <c r="O242" s="40"/>
      <c r="P242" s="40"/>
      <c r="Q242" s="40"/>
      <c r="R242" s="40"/>
      <c r="S242" s="40"/>
      <c r="T242" s="40"/>
      <c r="U242" s="40"/>
      <c r="V242" s="41"/>
      <c r="W242" s="41"/>
      <c r="X242" s="41"/>
      <c r="Y242" s="40"/>
      <c r="Z242" s="38">
        <v>2</v>
      </c>
      <c r="AA242" s="38">
        <v>2</v>
      </c>
      <c r="AB242" s="38">
        <v>2</v>
      </c>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v>5</v>
      </c>
      <c r="CB242" s="40">
        <v>5</v>
      </c>
      <c r="CC242" s="40">
        <v>5</v>
      </c>
      <c r="CD242" s="41"/>
      <c r="CE242" s="41"/>
      <c r="CF242" s="41"/>
      <c r="CG242" s="41"/>
      <c r="CH242" s="41"/>
      <c r="CI242" s="41"/>
      <c r="CJ242" s="41"/>
      <c r="CK242" s="41"/>
      <c r="CL242" s="41"/>
      <c r="CM242" s="41"/>
      <c r="CN242" s="41"/>
      <c r="CO242" s="41"/>
      <c r="CP242" s="41"/>
      <c r="CQ242" s="41"/>
      <c r="CR242" s="41"/>
      <c r="CS242" s="41"/>
      <c r="CT242" s="41"/>
      <c r="CU242" s="41"/>
      <c r="CV242" s="41"/>
      <c r="CW242" s="41"/>
      <c r="CX242" s="41"/>
      <c r="CY242" s="41"/>
      <c r="CZ242" s="41"/>
      <c r="DA242" s="41"/>
      <c r="DB242" s="41"/>
      <c r="DC242" s="41"/>
      <c r="DD242" s="41"/>
      <c r="DE242" s="41">
        <v>10</v>
      </c>
      <c r="DF242" s="41">
        <v>12</v>
      </c>
      <c r="DG242" s="41">
        <v>14</v>
      </c>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c r="ED242" s="41"/>
      <c r="EE242" s="41"/>
      <c r="EF242" s="41"/>
      <c r="EG242" s="41"/>
      <c r="EH242" s="41"/>
      <c r="EI242" s="41">
        <v>2</v>
      </c>
      <c r="EJ242" s="41">
        <v>2</v>
      </c>
      <c r="EK242" s="41">
        <v>2</v>
      </c>
      <c r="EL242" s="41"/>
      <c r="EM242" s="41"/>
      <c r="EN242" s="41"/>
      <c r="EO242" s="41"/>
      <c r="EP242" s="41"/>
      <c r="EQ242" s="41"/>
      <c r="ER242" s="41"/>
      <c r="ES242" s="41"/>
      <c r="ET242" s="41"/>
      <c r="EU242" s="41"/>
      <c r="EV242" s="41"/>
      <c r="EW242" s="41"/>
      <c r="EX242" s="41"/>
      <c r="EY242" s="41"/>
      <c r="EZ242" s="41"/>
      <c r="FA242" s="41"/>
      <c r="FB242" s="41"/>
      <c r="FC242" s="41"/>
      <c r="FD242" s="41"/>
      <c r="FE242" s="41"/>
      <c r="FF242" s="41"/>
      <c r="FG242" s="41"/>
      <c r="FH242" s="41"/>
      <c r="FI242" s="41"/>
      <c r="FJ242" s="41"/>
      <c r="FK242" s="41"/>
      <c r="FL242" s="41"/>
      <c r="FM242" s="41"/>
      <c r="FN242" s="41"/>
      <c r="FO242" s="41"/>
      <c r="FP242" s="41"/>
      <c r="FQ242" s="41"/>
      <c r="FR242" s="41"/>
      <c r="FS242" s="41"/>
      <c r="FT242" s="41"/>
      <c r="FU242" s="41"/>
      <c r="FV242" s="41"/>
      <c r="FW242" s="41"/>
      <c r="FX242" s="41"/>
      <c r="FY242" s="41"/>
      <c r="FZ242" s="41"/>
      <c r="GA242" s="41"/>
      <c r="GB242" s="41"/>
      <c r="GC242" s="41"/>
      <c r="GD242" s="41"/>
      <c r="GE242" s="41"/>
      <c r="GF242" s="41"/>
      <c r="GG242" s="41"/>
      <c r="GH242" s="41"/>
      <c r="GI242" s="41"/>
      <c r="GJ242" s="41"/>
      <c r="GK242" s="41"/>
      <c r="GL242" s="41"/>
      <c r="GM242" s="41"/>
      <c r="GN242" s="41"/>
      <c r="GO242" s="41"/>
      <c r="GP242" s="41"/>
      <c r="GQ242" s="41"/>
      <c r="GR242" s="41"/>
      <c r="GS242" s="41"/>
      <c r="GT242" s="41"/>
      <c r="GU242" s="41"/>
      <c r="GV242" s="41"/>
    </row>
    <row r="243" spans="1:204" ht="53.25" customHeight="1" x14ac:dyDescent="0.2">
      <c r="A243" s="424"/>
      <c r="B243" s="183"/>
      <c r="C243" s="182"/>
      <c r="D243" s="66" t="s">
        <v>99</v>
      </c>
      <c r="E243" s="175" t="s">
        <v>197</v>
      </c>
      <c r="F243" s="87" t="s">
        <v>102</v>
      </c>
      <c r="G243" s="100">
        <f t="shared" si="111"/>
        <v>1355</v>
      </c>
      <c r="H243" s="100">
        <f t="shared" si="112"/>
        <v>1405</v>
      </c>
      <c r="I243" s="100">
        <f t="shared" si="112"/>
        <v>1455</v>
      </c>
      <c r="J243" s="39" t="s">
        <v>95</v>
      </c>
      <c r="K243" s="40"/>
      <c r="L243" s="40"/>
      <c r="M243" s="40"/>
      <c r="N243" s="40"/>
      <c r="O243" s="40"/>
      <c r="P243" s="40"/>
      <c r="Q243" s="40"/>
      <c r="R243" s="40"/>
      <c r="S243" s="40"/>
      <c r="T243" s="40"/>
      <c r="U243" s="40"/>
      <c r="V243" s="41"/>
      <c r="W243" s="41"/>
      <c r="X243" s="41"/>
      <c r="Y243" s="40"/>
      <c r="Z243" s="38">
        <v>300</v>
      </c>
      <c r="AA243" s="38">
        <v>300</v>
      </c>
      <c r="AB243" s="38">
        <v>300</v>
      </c>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v>505</v>
      </c>
      <c r="CB243" s="40">
        <v>505</v>
      </c>
      <c r="CC243" s="40">
        <v>505</v>
      </c>
      <c r="CD243" s="41"/>
      <c r="CE243" s="41"/>
      <c r="CF243" s="41"/>
      <c r="CG243" s="41"/>
      <c r="CH243" s="41"/>
      <c r="CI243" s="41"/>
      <c r="CJ243" s="41"/>
      <c r="CK243" s="41"/>
      <c r="CL243" s="41"/>
      <c r="CM243" s="41"/>
      <c r="CN243" s="41"/>
      <c r="CO243" s="41"/>
      <c r="CP243" s="41"/>
      <c r="CQ243" s="41"/>
      <c r="CR243" s="41"/>
      <c r="CS243" s="41"/>
      <c r="CT243" s="41"/>
      <c r="CU243" s="41"/>
      <c r="CV243" s="41"/>
      <c r="CW243" s="41"/>
      <c r="CX243" s="41"/>
      <c r="CY243" s="41"/>
      <c r="CZ243" s="41"/>
      <c r="DA243" s="41"/>
      <c r="DB243" s="41"/>
      <c r="DC243" s="41"/>
      <c r="DD243" s="41"/>
      <c r="DE243" s="41">
        <v>500</v>
      </c>
      <c r="DF243" s="41">
        <v>550</v>
      </c>
      <c r="DG243" s="41">
        <v>600</v>
      </c>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c r="ED243" s="41"/>
      <c r="EE243" s="41"/>
      <c r="EF243" s="41"/>
      <c r="EG243" s="41"/>
      <c r="EH243" s="41"/>
      <c r="EI243" s="41">
        <v>50</v>
      </c>
      <c r="EJ243" s="41">
        <v>50</v>
      </c>
      <c r="EK243" s="41">
        <v>50</v>
      </c>
      <c r="EL243" s="41"/>
      <c r="EM243" s="41"/>
      <c r="EN243" s="41"/>
      <c r="EO243" s="41"/>
      <c r="EP243" s="41"/>
      <c r="EQ243" s="41"/>
      <c r="ER243" s="41"/>
      <c r="ES243" s="41"/>
      <c r="ET243" s="41"/>
      <c r="EU243" s="41"/>
      <c r="EV243" s="41"/>
      <c r="EW243" s="41"/>
      <c r="EX243" s="41"/>
      <c r="EY243" s="41"/>
      <c r="EZ243" s="41"/>
      <c r="FA243" s="41"/>
      <c r="FB243" s="41"/>
      <c r="FC243" s="41"/>
      <c r="FD243" s="41"/>
      <c r="FE243" s="41"/>
      <c r="FF243" s="41"/>
      <c r="FG243" s="41"/>
      <c r="FH243" s="41"/>
      <c r="FI243" s="41"/>
      <c r="FJ243" s="41"/>
      <c r="FK243" s="41"/>
      <c r="FL243" s="41"/>
      <c r="FM243" s="41"/>
      <c r="FN243" s="41"/>
      <c r="FO243" s="41"/>
      <c r="FP243" s="41"/>
      <c r="FQ243" s="41"/>
      <c r="FR243" s="41"/>
      <c r="FS243" s="41"/>
      <c r="FT243" s="41"/>
      <c r="FU243" s="41"/>
      <c r="FV243" s="41"/>
      <c r="FW243" s="41"/>
      <c r="FX243" s="41"/>
      <c r="FY243" s="41"/>
      <c r="FZ243" s="41"/>
      <c r="GA243" s="41"/>
      <c r="GB243" s="41"/>
      <c r="GC243" s="41"/>
      <c r="GD243" s="41"/>
      <c r="GE243" s="41"/>
      <c r="GF243" s="41"/>
      <c r="GG243" s="41"/>
      <c r="GH243" s="41"/>
      <c r="GI243" s="41"/>
      <c r="GJ243" s="41"/>
      <c r="GK243" s="41"/>
      <c r="GL243" s="41"/>
      <c r="GM243" s="41"/>
      <c r="GN243" s="41"/>
      <c r="GO243" s="41"/>
      <c r="GP243" s="41"/>
      <c r="GQ243" s="41"/>
      <c r="GR243" s="41"/>
      <c r="GS243" s="41"/>
      <c r="GT243" s="41"/>
      <c r="GU243" s="41"/>
      <c r="GV243" s="41"/>
    </row>
    <row r="244" spans="1:204" ht="53.25" customHeight="1" x14ac:dyDescent="0.2">
      <c r="A244" s="424"/>
      <c r="B244" s="183"/>
      <c r="C244" s="182"/>
      <c r="D244" s="66" t="s">
        <v>126</v>
      </c>
      <c r="E244" s="175" t="s">
        <v>196</v>
      </c>
      <c r="F244" s="87" t="s">
        <v>94</v>
      </c>
      <c r="G244" s="110">
        <f t="shared" ref="G244:G245" si="113">CA244</f>
        <v>5</v>
      </c>
      <c r="H244" s="110">
        <f t="shared" ref="H244:I245" si="114">CB244</f>
        <v>5</v>
      </c>
      <c r="I244" s="110">
        <f t="shared" si="114"/>
        <v>5</v>
      </c>
      <c r="J244" s="39"/>
      <c r="K244" s="40"/>
      <c r="L244" s="40"/>
      <c r="M244" s="40"/>
      <c r="N244" s="40"/>
      <c r="O244" s="40"/>
      <c r="P244" s="40"/>
      <c r="Q244" s="40"/>
      <c r="R244" s="40"/>
      <c r="S244" s="40"/>
      <c r="T244" s="40"/>
      <c r="U244" s="40"/>
      <c r="V244" s="41"/>
      <c r="W244" s="41"/>
      <c r="X244" s="41"/>
      <c r="Y244" s="40"/>
      <c r="Z244" s="38"/>
      <c r="AA244" s="38"/>
      <c r="AB244" s="38"/>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v>5</v>
      </c>
      <c r="CB244" s="40">
        <v>5</v>
      </c>
      <c r="CC244" s="40">
        <v>5</v>
      </c>
      <c r="CD244" s="41"/>
      <c r="CE244" s="41"/>
      <c r="CF244" s="41"/>
      <c r="CG244" s="41"/>
      <c r="CH244" s="41"/>
      <c r="CI244" s="41"/>
      <c r="CJ244" s="41"/>
      <c r="CK244" s="41"/>
      <c r="CL244" s="41"/>
      <c r="CM244" s="41"/>
      <c r="CN244" s="41"/>
      <c r="CO244" s="41"/>
      <c r="CP244" s="41"/>
      <c r="CQ244" s="41"/>
      <c r="CR244" s="41"/>
      <c r="CS244" s="41"/>
      <c r="CT244" s="41"/>
      <c r="CU244" s="41"/>
      <c r="CV244" s="41"/>
      <c r="CW244" s="41"/>
      <c r="CX244" s="41"/>
      <c r="CY244" s="41"/>
      <c r="CZ244" s="41"/>
      <c r="DA244" s="41"/>
      <c r="DB244" s="41"/>
      <c r="DC244" s="41"/>
      <c r="DD244" s="41"/>
      <c r="DE244" s="41"/>
      <c r="DF244" s="41"/>
      <c r="DG244" s="41"/>
      <c r="DH244" s="41"/>
      <c r="DI244" s="41"/>
      <c r="DJ244" s="41"/>
      <c r="DK244" s="41"/>
      <c r="DL244" s="41"/>
      <c r="DM244" s="41"/>
      <c r="DN244" s="41"/>
      <c r="DO244" s="41"/>
      <c r="DP244" s="41"/>
      <c r="DQ244" s="41"/>
      <c r="DR244" s="41"/>
      <c r="DS244" s="41"/>
      <c r="DT244" s="41"/>
      <c r="DU244" s="41"/>
      <c r="DV244" s="41"/>
      <c r="DW244" s="41"/>
      <c r="DX244" s="41"/>
      <c r="DY244" s="41"/>
      <c r="DZ244" s="41"/>
      <c r="EA244" s="41"/>
      <c r="EB244" s="41"/>
      <c r="EC244" s="41"/>
      <c r="ED244" s="41"/>
      <c r="EE244" s="41"/>
      <c r="EF244" s="41"/>
      <c r="EG244" s="41"/>
      <c r="EH244" s="41"/>
      <c r="EI244" s="41"/>
      <c r="EJ244" s="41"/>
      <c r="EK244" s="41"/>
      <c r="EL244" s="41"/>
      <c r="EM244" s="41"/>
      <c r="EN244" s="41"/>
      <c r="EO244" s="41"/>
      <c r="EP244" s="41"/>
      <c r="EQ244" s="41"/>
      <c r="ER244" s="41"/>
      <c r="ES244" s="41"/>
      <c r="ET244" s="41"/>
      <c r="EU244" s="41"/>
      <c r="EV244" s="41"/>
      <c r="EW244" s="41"/>
      <c r="EX244" s="41"/>
      <c r="EY244" s="41"/>
      <c r="EZ244" s="41"/>
      <c r="FA244" s="41"/>
      <c r="FB244" s="41"/>
      <c r="FC244" s="41"/>
      <c r="FD244" s="41"/>
      <c r="FE244" s="41"/>
      <c r="FF244" s="41"/>
      <c r="FG244" s="41"/>
      <c r="FH244" s="41"/>
      <c r="FI244" s="41"/>
      <c r="FJ244" s="41"/>
      <c r="FK244" s="41"/>
      <c r="FL244" s="41"/>
      <c r="FM244" s="41"/>
      <c r="FN244" s="41"/>
      <c r="FO244" s="41"/>
      <c r="FP244" s="41"/>
      <c r="FQ244" s="41"/>
      <c r="FR244" s="41"/>
      <c r="FS244" s="41"/>
      <c r="FT244" s="41"/>
      <c r="FU244" s="41"/>
      <c r="FV244" s="41"/>
      <c r="FW244" s="41"/>
      <c r="FX244" s="41"/>
      <c r="FY244" s="41"/>
      <c r="FZ244" s="41"/>
      <c r="GA244" s="41"/>
      <c r="GB244" s="41"/>
      <c r="GC244" s="41"/>
      <c r="GD244" s="41"/>
      <c r="GE244" s="41"/>
      <c r="GF244" s="41"/>
      <c r="GG244" s="41"/>
      <c r="GH244" s="41"/>
      <c r="GI244" s="41"/>
      <c r="GJ244" s="41"/>
      <c r="GK244" s="41"/>
      <c r="GL244" s="41"/>
      <c r="GM244" s="41"/>
      <c r="GN244" s="41"/>
      <c r="GO244" s="41"/>
      <c r="GP244" s="41"/>
      <c r="GQ244" s="41"/>
      <c r="GR244" s="41"/>
      <c r="GS244" s="41"/>
      <c r="GT244" s="41"/>
      <c r="GU244" s="41"/>
      <c r="GV244" s="41"/>
    </row>
    <row r="245" spans="1:204" ht="51" x14ac:dyDescent="0.2">
      <c r="A245" s="424"/>
      <c r="B245" s="184"/>
      <c r="C245" s="155"/>
      <c r="D245" s="66" t="s">
        <v>126</v>
      </c>
      <c r="E245" s="175" t="s">
        <v>197</v>
      </c>
      <c r="F245" s="87" t="s">
        <v>102</v>
      </c>
      <c r="G245" s="110">
        <f t="shared" si="113"/>
        <v>505</v>
      </c>
      <c r="H245" s="110">
        <f t="shared" si="114"/>
        <v>505</v>
      </c>
      <c r="I245" s="110">
        <f t="shared" si="114"/>
        <v>505</v>
      </c>
      <c r="J245" s="39" t="s">
        <v>95</v>
      </c>
      <c r="K245" s="40"/>
      <c r="L245" s="40"/>
      <c r="M245" s="40"/>
      <c r="N245" s="40"/>
      <c r="O245" s="40"/>
      <c r="P245" s="40"/>
      <c r="Q245" s="40"/>
      <c r="R245" s="40"/>
      <c r="S245" s="40"/>
      <c r="T245" s="40"/>
      <c r="U245" s="40"/>
      <c r="V245" s="41"/>
      <c r="W245" s="41"/>
      <c r="X245" s="41"/>
      <c r="Y245" s="40"/>
      <c r="Z245" s="38"/>
      <c r="AA245" s="38"/>
      <c r="AB245" s="38"/>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v>505</v>
      </c>
      <c r="CB245" s="40">
        <v>505</v>
      </c>
      <c r="CC245" s="40">
        <v>505</v>
      </c>
      <c r="CD245" s="41"/>
      <c r="CE245" s="41"/>
      <c r="CF245" s="41"/>
      <c r="CG245" s="41"/>
      <c r="CH245" s="41"/>
      <c r="CI245" s="41"/>
      <c r="CJ245" s="41"/>
      <c r="CK245" s="41"/>
      <c r="CL245" s="41"/>
      <c r="CM245" s="41"/>
      <c r="CN245" s="41"/>
      <c r="CO245" s="41"/>
      <c r="CP245" s="41"/>
      <c r="CQ245" s="41"/>
      <c r="CR245" s="41"/>
      <c r="CS245" s="41"/>
      <c r="CT245" s="41"/>
      <c r="CU245" s="41"/>
      <c r="CV245" s="41"/>
      <c r="CW245" s="41"/>
      <c r="CX245" s="41"/>
      <c r="CY245" s="41"/>
      <c r="CZ245" s="41"/>
      <c r="DA245" s="41"/>
      <c r="DB245" s="41"/>
      <c r="DC245" s="41"/>
      <c r="DD245" s="41"/>
      <c r="DE245" s="41"/>
      <c r="DF245" s="41"/>
      <c r="DG245" s="41"/>
      <c r="DH245" s="41"/>
      <c r="DI245" s="41"/>
      <c r="DJ245" s="41"/>
      <c r="DK245" s="41"/>
      <c r="DL245" s="41"/>
      <c r="DM245" s="41"/>
      <c r="DN245" s="41"/>
      <c r="DO245" s="41"/>
      <c r="DP245" s="41"/>
      <c r="DQ245" s="41"/>
      <c r="DR245" s="41"/>
      <c r="DS245" s="41"/>
      <c r="DT245" s="41"/>
      <c r="DU245" s="41"/>
      <c r="DV245" s="41"/>
      <c r="DW245" s="41"/>
      <c r="DX245" s="41"/>
      <c r="DY245" s="41"/>
      <c r="DZ245" s="41"/>
      <c r="EA245" s="41"/>
      <c r="EB245" s="41"/>
      <c r="EC245" s="41"/>
      <c r="ED245" s="41"/>
      <c r="EE245" s="41"/>
      <c r="EF245" s="41"/>
      <c r="EG245" s="41"/>
      <c r="EH245" s="41"/>
      <c r="EI245" s="41"/>
      <c r="EJ245" s="41"/>
      <c r="EK245" s="41"/>
      <c r="EL245" s="41"/>
      <c r="EM245" s="41"/>
      <c r="EN245" s="41"/>
      <c r="EO245" s="41"/>
      <c r="EP245" s="41"/>
      <c r="EQ245" s="41"/>
      <c r="ER245" s="41"/>
      <c r="ES245" s="41"/>
      <c r="ET245" s="41"/>
      <c r="EU245" s="41"/>
      <c r="EV245" s="41"/>
      <c r="EW245" s="41"/>
      <c r="EX245" s="41"/>
      <c r="EY245" s="41"/>
      <c r="EZ245" s="41"/>
      <c r="FA245" s="41"/>
      <c r="FB245" s="41"/>
      <c r="FC245" s="41"/>
      <c r="FD245" s="41"/>
      <c r="FE245" s="41"/>
      <c r="FF245" s="41"/>
      <c r="FG245" s="41"/>
      <c r="FH245" s="41"/>
      <c r="FI245" s="41"/>
      <c r="FJ245" s="41"/>
      <c r="FK245" s="41"/>
      <c r="FL245" s="41"/>
      <c r="FM245" s="41"/>
      <c r="FN245" s="41"/>
      <c r="FO245" s="41"/>
      <c r="FP245" s="41"/>
      <c r="FQ245" s="41"/>
      <c r="FR245" s="41"/>
      <c r="FS245" s="41"/>
      <c r="FT245" s="41"/>
      <c r="FU245" s="41"/>
      <c r="FV245" s="41"/>
      <c r="FW245" s="41"/>
      <c r="FX245" s="41"/>
      <c r="FY245" s="41"/>
      <c r="FZ245" s="41"/>
      <c r="GA245" s="41"/>
      <c r="GB245" s="41"/>
      <c r="GC245" s="41"/>
      <c r="GD245" s="41"/>
      <c r="GE245" s="41"/>
      <c r="GF245" s="41"/>
      <c r="GG245" s="41"/>
      <c r="GH245" s="41"/>
      <c r="GI245" s="41"/>
      <c r="GJ245" s="41"/>
      <c r="GK245" s="41"/>
      <c r="GL245" s="41"/>
      <c r="GM245" s="41"/>
      <c r="GN245" s="41"/>
      <c r="GO245" s="41"/>
      <c r="GP245" s="41"/>
      <c r="GQ245" s="41"/>
      <c r="GR245" s="41"/>
      <c r="GS245" s="41"/>
      <c r="GT245" s="41"/>
      <c r="GU245" s="41"/>
      <c r="GV245" s="41"/>
    </row>
    <row r="246" spans="1:204" ht="51" x14ac:dyDescent="0.2">
      <c r="A246" s="117" t="s">
        <v>306</v>
      </c>
      <c r="B246" s="185" t="s">
        <v>307</v>
      </c>
      <c r="C246" s="186" t="s">
        <v>308</v>
      </c>
      <c r="D246" s="66" t="s">
        <v>99</v>
      </c>
      <c r="E246" s="175" t="s">
        <v>196</v>
      </c>
      <c r="F246" s="87" t="s">
        <v>94</v>
      </c>
      <c r="G246" s="100">
        <f t="shared" ref="G246:I247" si="115">Z246</f>
        <v>2</v>
      </c>
      <c r="H246" s="100">
        <f t="shared" si="115"/>
        <v>2</v>
      </c>
      <c r="I246" s="100">
        <f t="shared" si="115"/>
        <v>2</v>
      </c>
      <c r="J246" s="39" t="s">
        <v>95</v>
      </c>
      <c r="K246" s="40"/>
      <c r="L246" s="40"/>
      <c r="M246" s="40"/>
      <c r="N246" s="40"/>
      <c r="O246" s="40"/>
      <c r="P246" s="40"/>
      <c r="Q246" s="40"/>
      <c r="R246" s="40"/>
      <c r="S246" s="40"/>
      <c r="T246" s="40"/>
      <c r="U246" s="40"/>
      <c r="V246" s="41"/>
      <c r="W246" s="41"/>
      <c r="X246" s="41"/>
      <c r="Y246" s="40"/>
      <c r="Z246" s="38">
        <v>2</v>
      </c>
      <c r="AA246" s="38">
        <v>2</v>
      </c>
      <c r="AB246" s="38">
        <v>2</v>
      </c>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1"/>
      <c r="CD246" s="41"/>
      <c r="CE246" s="41"/>
      <c r="CF246" s="41"/>
      <c r="CG246" s="41"/>
      <c r="CH246" s="41"/>
      <c r="CI246" s="41"/>
      <c r="CJ246" s="41"/>
      <c r="CK246" s="41"/>
      <c r="CL246" s="41"/>
      <c r="CM246" s="41"/>
      <c r="CN246" s="41"/>
      <c r="CO246" s="41"/>
      <c r="CP246" s="41"/>
      <c r="CQ246" s="41"/>
      <c r="CR246" s="41"/>
      <c r="CS246" s="41"/>
      <c r="CT246" s="41"/>
      <c r="CU246" s="41"/>
      <c r="CV246" s="41"/>
      <c r="CW246" s="41"/>
      <c r="CX246" s="41"/>
      <c r="CY246" s="41"/>
      <c r="CZ246" s="41"/>
      <c r="DA246" s="41"/>
      <c r="DB246" s="41"/>
      <c r="DC246" s="41"/>
      <c r="DD246" s="41"/>
      <c r="DE246" s="41"/>
      <c r="DF246" s="41"/>
      <c r="DG246" s="41"/>
      <c r="DH246" s="41"/>
      <c r="DI246" s="41"/>
      <c r="DJ246" s="41"/>
      <c r="DK246" s="41"/>
      <c r="DL246" s="41"/>
      <c r="DM246" s="41"/>
      <c r="DN246" s="41"/>
      <c r="DO246" s="41"/>
      <c r="DP246" s="41"/>
      <c r="DQ246" s="41"/>
      <c r="DR246" s="41"/>
      <c r="DS246" s="41"/>
      <c r="DT246" s="41"/>
      <c r="DU246" s="41"/>
      <c r="DV246" s="41"/>
      <c r="DW246" s="41"/>
      <c r="DX246" s="41"/>
      <c r="DY246" s="41"/>
      <c r="DZ246" s="41"/>
      <c r="EA246" s="41"/>
      <c r="EB246" s="41"/>
      <c r="EC246" s="41"/>
      <c r="ED246" s="41"/>
      <c r="EE246" s="41"/>
      <c r="EF246" s="41"/>
      <c r="EG246" s="41"/>
      <c r="EH246" s="41"/>
      <c r="EI246" s="41"/>
      <c r="EJ246" s="41"/>
      <c r="EK246" s="41"/>
      <c r="EL246" s="41"/>
      <c r="EM246" s="41"/>
      <c r="EN246" s="41"/>
      <c r="EO246" s="41"/>
      <c r="EP246" s="41"/>
      <c r="EQ246" s="41"/>
      <c r="ER246" s="41"/>
      <c r="ES246" s="41"/>
      <c r="ET246" s="41"/>
      <c r="EU246" s="41"/>
      <c r="EV246" s="41"/>
      <c r="EW246" s="41"/>
      <c r="EX246" s="41"/>
      <c r="EY246" s="41"/>
      <c r="EZ246" s="41"/>
      <c r="FA246" s="41"/>
      <c r="FB246" s="41"/>
      <c r="FC246" s="41"/>
      <c r="FD246" s="41"/>
      <c r="FE246" s="41"/>
      <c r="FF246" s="41"/>
      <c r="FG246" s="41"/>
      <c r="FH246" s="41"/>
      <c r="FI246" s="41"/>
      <c r="FJ246" s="41"/>
      <c r="FK246" s="41"/>
      <c r="FL246" s="41"/>
      <c r="FM246" s="41"/>
      <c r="FN246" s="41"/>
      <c r="FO246" s="41"/>
      <c r="FP246" s="41"/>
      <c r="FQ246" s="41"/>
      <c r="FR246" s="41"/>
      <c r="FS246" s="41"/>
      <c r="FT246" s="41"/>
      <c r="FU246" s="41"/>
      <c r="FV246" s="41"/>
      <c r="FW246" s="41"/>
      <c r="FX246" s="41"/>
      <c r="FY246" s="41"/>
      <c r="FZ246" s="41"/>
      <c r="GA246" s="41"/>
      <c r="GB246" s="41"/>
      <c r="GC246" s="41"/>
      <c r="GD246" s="41"/>
      <c r="GE246" s="41"/>
      <c r="GF246" s="41"/>
      <c r="GG246" s="41"/>
      <c r="GH246" s="41"/>
      <c r="GI246" s="41"/>
      <c r="GJ246" s="41"/>
      <c r="GK246" s="41"/>
      <c r="GL246" s="41"/>
      <c r="GM246" s="41"/>
      <c r="GN246" s="41"/>
      <c r="GO246" s="41"/>
      <c r="GP246" s="41"/>
      <c r="GQ246" s="41"/>
      <c r="GR246" s="41"/>
      <c r="GS246" s="41"/>
      <c r="GT246" s="41"/>
      <c r="GU246" s="41"/>
      <c r="GV246" s="41"/>
    </row>
    <row r="247" spans="1:204" ht="51" x14ac:dyDescent="0.2">
      <c r="A247" s="151"/>
      <c r="B247" s="187"/>
      <c r="C247" s="188"/>
      <c r="D247" s="66" t="s">
        <v>99</v>
      </c>
      <c r="E247" s="175" t="s">
        <v>197</v>
      </c>
      <c r="F247" s="87" t="s">
        <v>102</v>
      </c>
      <c r="G247" s="100">
        <f t="shared" si="115"/>
        <v>300</v>
      </c>
      <c r="H247" s="100">
        <f t="shared" si="115"/>
        <v>300</v>
      </c>
      <c r="I247" s="100">
        <f t="shared" si="115"/>
        <v>300</v>
      </c>
      <c r="J247" s="39" t="s">
        <v>95</v>
      </c>
      <c r="K247" s="40"/>
      <c r="L247" s="40"/>
      <c r="M247" s="40"/>
      <c r="N247" s="40"/>
      <c r="O247" s="40"/>
      <c r="P247" s="40"/>
      <c r="Q247" s="40"/>
      <c r="R247" s="40"/>
      <c r="S247" s="40"/>
      <c r="T247" s="40"/>
      <c r="U247" s="40"/>
      <c r="V247" s="41"/>
      <c r="W247" s="41"/>
      <c r="X247" s="41"/>
      <c r="Y247" s="40"/>
      <c r="Z247" s="38">
        <v>300</v>
      </c>
      <c r="AA247" s="38">
        <v>300</v>
      </c>
      <c r="AB247" s="38">
        <v>300</v>
      </c>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1"/>
      <c r="CD247" s="41"/>
      <c r="CE247" s="41"/>
      <c r="CF247" s="41"/>
      <c r="CG247" s="41"/>
      <c r="CH247" s="41"/>
      <c r="CI247" s="41"/>
      <c r="CJ247" s="41"/>
      <c r="CK247" s="41"/>
      <c r="CL247" s="41"/>
      <c r="CM247" s="41"/>
      <c r="CN247" s="41"/>
      <c r="CO247" s="41"/>
      <c r="CP247" s="41"/>
      <c r="CQ247" s="41"/>
      <c r="CR247" s="41"/>
      <c r="CS247" s="41"/>
      <c r="CT247" s="41"/>
      <c r="CU247" s="41"/>
      <c r="CV247" s="41"/>
      <c r="CW247" s="41"/>
      <c r="CX247" s="41"/>
      <c r="CY247" s="41"/>
      <c r="CZ247" s="41"/>
      <c r="DA247" s="41"/>
      <c r="DB247" s="41"/>
      <c r="DC247" s="41"/>
      <c r="DD247" s="41"/>
      <c r="DE247" s="41"/>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c r="ED247" s="41"/>
      <c r="EE247" s="41"/>
      <c r="EF247" s="41"/>
      <c r="EG247" s="41"/>
      <c r="EH247" s="41"/>
      <c r="EI247" s="41"/>
      <c r="EJ247" s="41"/>
      <c r="EK247" s="41"/>
      <c r="EL247" s="41"/>
      <c r="EM247" s="41"/>
      <c r="EN247" s="41"/>
      <c r="EO247" s="41"/>
      <c r="EP247" s="41"/>
      <c r="EQ247" s="41"/>
      <c r="ER247" s="41"/>
      <c r="ES247" s="41"/>
      <c r="ET247" s="41"/>
      <c r="EU247" s="41"/>
      <c r="EV247" s="41"/>
      <c r="EW247" s="41"/>
      <c r="EX247" s="41"/>
      <c r="EY247" s="41"/>
      <c r="EZ247" s="41"/>
      <c r="FA247" s="41"/>
      <c r="FB247" s="41"/>
      <c r="FC247" s="41"/>
      <c r="FD247" s="41"/>
      <c r="FE247" s="41"/>
      <c r="FF247" s="41"/>
      <c r="FG247" s="41"/>
      <c r="FH247" s="41"/>
      <c r="FI247" s="41"/>
      <c r="FJ247" s="41"/>
      <c r="FK247" s="41"/>
      <c r="FL247" s="41"/>
      <c r="FM247" s="41"/>
      <c r="FN247" s="41"/>
      <c r="FO247" s="41"/>
      <c r="FP247" s="41"/>
      <c r="FQ247" s="41"/>
      <c r="FR247" s="41"/>
      <c r="FS247" s="41"/>
      <c r="FT247" s="41"/>
      <c r="FU247" s="41"/>
      <c r="FV247" s="41"/>
      <c r="FW247" s="41"/>
      <c r="FX247" s="41"/>
      <c r="FY247" s="41"/>
      <c r="FZ247" s="41"/>
      <c r="GA247" s="41"/>
      <c r="GB247" s="41"/>
      <c r="GC247" s="41"/>
      <c r="GD247" s="41"/>
      <c r="GE247" s="41"/>
      <c r="GF247" s="41"/>
      <c r="GG247" s="41"/>
      <c r="GH247" s="41"/>
      <c r="GI247" s="41"/>
      <c r="GJ247" s="41"/>
      <c r="GK247" s="41"/>
      <c r="GL247" s="41"/>
      <c r="GM247" s="41"/>
      <c r="GN247" s="41"/>
      <c r="GO247" s="41"/>
      <c r="GP247" s="41"/>
      <c r="GQ247" s="41"/>
      <c r="GR247" s="41"/>
      <c r="GS247" s="41"/>
      <c r="GT247" s="41"/>
      <c r="GU247" s="41"/>
      <c r="GV247" s="41"/>
    </row>
    <row r="248" spans="1:204" s="88" customFormat="1" ht="25.5" customHeight="1" x14ac:dyDescent="0.25">
      <c r="A248" s="138"/>
      <c r="B248" s="139" t="s">
        <v>309</v>
      </c>
      <c r="C248" s="140"/>
      <c r="D248" s="140"/>
      <c r="E248" s="140"/>
      <c r="F248" s="140"/>
      <c r="G248" s="140"/>
      <c r="H248" s="140"/>
      <c r="I248" s="140"/>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1"/>
      <c r="AY248" s="141"/>
      <c r="AZ248" s="141"/>
      <c r="BA248" s="141"/>
      <c r="BB248" s="141"/>
      <c r="BC248" s="141"/>
      <c r="BD248" s="141"/>
      <c r="BE248" s="141"/>
      <c r="BF248" s="141"/>
      <c r="BG248" s="141"/>
      <c r="BH248" s="141"/>
      <c r="BI248" s="141"/>
      <c r="BJ248" s="141"/>
      <c r="BK248" s="141"/>
      <c r="BL248" s="141"/>
      <c r="BM248" s="141"/>
      <c r="BN248" s="141"/>
      <c r="BO248" s="141"/>
      <c r="BP248" s="141"/>
      <c r="BQ248" s="141"/>
      <c r="BR248" s="141"/>
      <c r="BS248" s="141"/>
      <c r="BT248" s="141"/>
      <c r="BU248" s="141"/>
      <c r="BV248" s="141"/>
      <c r="BW248" s="141"/>
      <c r="BX248" s="141"/>
      <c r="BY248" s="141"/>
      <c r="BZ248" s="141"/>
      <c r="CA248" s="141"/>
      <c r="CB248" s="141"/>
      <c r="CC248" s="141"/>
      <c r="CD248" s="141"/>
      <c r="CE248" s="141"/>
      <c r="CF248" s="141"/>
      <c r="CG248" s="141"/>
      <c r="CH248" s="141"/>
      <c r="CI248" s="141"/>
      <c r="CJ248" s="141"/>
      <c r="CK248" s="141"/>
      <c r="CL248" s="141"/>
      <c r="CM248" s="141"/>
      <c r="CN248" s="141"/>
      <c r="CO248" s="141"/>
      <c r="CP248" s="141"/>
      <c r="CQ248" s="141"/>
      <c r="CR248" s="141"/>
      <c r="CS248" s="141"/>
      <c r="CT248" s="141"/>
      <c r="CU248" s="141"/>
      <c r="CV248" s="141"/>
      <c r="CW248" s="141"/>
      <c r="CX248" s="141"/>
      <c r="CY248" s="141"/>
      <c r="CZ248" s="141"/>
      <c r="DA248" s="141"/>
      <c r="DB248" s="141"/>
      <c r="DC248" s="141"/>
      <c r="DD248" s="141"/>
      <c r="DE248" s="141"/>
      <c r="DF248" s="141"/>
      <c r="DG248" s="141"/>
      <c r="DH248" s="141"/>
      <c r="DI248" s="141"/>
      <c r="DJ248" s="141"/>
      <c r="DK248" s="141"/>
      <c r="DL248" s="141"/>
      <c r="DM248" s="141"/>
      <c r="DN248" s="141"/>
      <c r="DO248" s="141"/>
      <c r="DP248" s="141"/>
      <c r="DQ248" s="141"/>
      <c r="DR248" s="141"/>
      <c r="DS248" s="141"/>
      <c r="DT248" s="141"/>
      <c r="DU248" s="141"/>
      <c r="DV248" s="141"/>
      <c r="DW248" s="141"/>
      <c r="DX248" s="141"/>
      <c r="DY248" s="141"/>
      <c r="DZ248" s="141"/>
      <c r="EA248" s="141"/>
      <c r="EB248" s="141"/>
      <c r="EC248" s="141"/>
      <c r="ED248" s="141"/>
      <c r="EE248" s="141"/>
      <c r="EF248" s="141"/>
      <c r="EG248" s="141"/>
      <c r="EH248" s="141"/>
      <c r="EI248" s="141"/>
      <c r="EJ248" s="141"/>
      <c r="EK248" s="141"/>
      <c r="EL248" s="141"/>
      <c r="EM248" s="141"/>
      <c r="EN248" s="141"/>
      <c r="EO248" s="141"/>
      <c r="EP248" s="141"/>
      <c r="EQ248" s="141"/>
      <c r="ER248" s="141"/>
      <c r="ES248" s="141"/>
      <c r="ET248" s="141"/>
      <c r="EU248" s="141"/>
      <c r="EV248" s="141"/>
      <c r="EW248" s="141"/>
      <c r="EX248" s="141"/>
      <c r="EY248" s="141"/>
      <c r="EZ248" s="141"/>
      <c r="FA248" s="141"/>
      <c r="FB248" s="141"/>
      <c r="FC248" s="141"/>
      <c r="FD248" s="141"/>
      <c r="FE248" s="141"/>
      <c r="FF248" s="141"/>
      <c r="FG248" s="141"/>
      <c r="FH248" s="141"/>
      <c r="FI248" s="141"/>
      <c r="FJ248" s="141"/>
      <c r="FK248" s="141"/>
      <c r="FL248" s="141"/>
      <c r="FM248" s="141"/>
      <c r="FN248" s="141"/>
      <c r="FO248" s="141"/>
      <c r="FP248" s="141"/>
      <c r="FQ248" s="141"/>
      <c r="FR248" s="141"/>
      <c r="FS248" s="141"/>
      <c r="FT248" s="141"/>
      <c r="FU248" s="141"/>
      <c r="FV248" s="141"/>
      <c r="FW248" s="141"/>
      <c r="FX248" s="141"/>
      <c r="FY248" s="141"/>
      <c r="FZ248" s="141"/>
      <c r="GA248" s="141"/>
      <c r="GB248" s="141"/>
      <c r="GC248" s="141"/>
      <c r="GD248" s="141"/>
      <c r="GE248" s="141"/>
      <c r="GF248" s="141"/>
      <c r="GG248" s="141"/>
      <c r="GH248" s="141"/>
      <c r="GI248" s="141"/>
      <c r="GJ248" s="141"/>
      <c r="GK248" s="141"/>
      <c r="GL248" s="141"/>
      <c r="GM248" s="141"/>
      <c r="GN248" s="141"/>
      <c r="GO248" s="141"/>
      <c r="GP248" s="141"/>
      <c r="GQ248" s="141"/>
      <c r="GR248" s="141"/>
      <c r="GS248" s="141"/>
      <c r="GT248" s="141"/>
      <c r="GU248" s="141"/>
      <c r="GV248" s="141"/>
    </row>
    <row r="249" spans="1:204" ht="51.75" x14ac:dyDescent="0.25">
      <c r="A249" s="412" t="s">
        <v>310</v>
      </c>
      <c r="B249" s="414" t="s">
        <v>311</v>
      </c>
      <c r="C249" s="96" t="s">
        <v>163</v>
      </c>
      <c r="D249" s="50" t="s">
        <v>99</v>
      </c>
      <c r="E249" s="175" t="s">
        <v>312</v>
      </c>
      <c r="F249" s="87" t="s">
        <v>94</v>
      </c>
      <c r="G249" s="160">
        <f t="shared" ref="G249:G254" si="116">K249</f>
        <v>1</v>
      </c>
      <c r="H249" s="160">
        <f t="shared" ref="H249:I254" si="117">L249</f>
        <v>1</v>
      </c>
      <c r="I249" s="160">
        <f t="shared" si="117"/>
        <v>1</v>
      </c>
      <c r="J249" s="39" t="s">
        <v>95</v>
      </c>
      <c r="K249" s="160">
        <v>1</v>
      </c>
      <c r="L249" s="160">
        <v>1</v>
      </c>
      <c r="M249" s="160">
        <v>1</v>
      </c>
      <c r="N249" s="40"/>
      <c r="O249" s="40"/>
      <c r="P249" s="80"/>
      <c r="Q249" s="80"/>
      <c r="R249" s="80"/>
      <c r="S249" s="80"/>
      <c r="T249" s="80"/>
      <c r="U249" s="80"/>
      <c r="V249" s="41"/>
      <c r="W249" s="41"/>
      <c r="X249" s="41"/>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1"/>
      <c r="CD249" s="41"/>
      <c r="CE249" s="41"/>
      <c r="CF249" s="41"/>
      <c r="CG249" s="41"/>
      <c r="CH249" s="41"/>
      <c r="CI249" s="41"/>
      <c r="CJ249" s="41"/>
      <c r="CK249" s="41"/>
      <c r="CL249" s="41"/>
      <c r="CM249" s="41"/>
      <c r="CN249" s="41"/>
      <c r="CO249" s="41"/>
      <c r="CP249" s="41"/>
      <c r="CQ249" s="41"/>
      <c r="CR249" s="41"/>
      <c r="CS249" s="41"/>
      <c r="CT249" s="41"/>
      <c r="CU249" s="41"/>
      <c r="CV249" s="41"/>
      <c r="CW249" s="41"/>
      <c r="CX249" s="41"/>
      <c r="CY249" s="41"/>
      <c r="CZ249" s="41"/>
      <c r="DA249" s="41"/>
      <c r="DB249" s="41"/>
      <c r="DC249" s="41"/>
      <c r="DD249" s="41"/>
      <c r="DE249" s="41"/>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c r="ED249" s="41"/>
      <c r="EE249" s="41"/>
      <c r="EF249" s="41"/>
      <c r="EG249" s="41"/>
      <c r="EH249" s="41"/>
      <c r="EI249" s="41"/>
      <c r="EJ249" s="41"/>
      <c r="EK249" s="41"/>
      <c r="EL249" s="41"/>
      <c r="EM249" s="41"/>
      <c r="EN249" s="41"/>
      <c r="EO249" s="41"/>
      <c r="EP249" s="41"/>
      <c r="EQ249" s="41"/>
      <c r="ER249" s="41"/>
      <c r="ES249" s="41"/>
      <c r="ET249" s="41"/>
      <c r="EU249" s="41"/>
      <c r="EV249" s="41"/>
      <c r="EW249" s="41"/>
      <c r="EX249" s="41"/>
      <c r="EY249" s="41"/>
      <c r="EZ249" s="41"/>
      <c r="FA249" s="41"/>
      <c r="FB249" s="41"/>
      <c r="FC249" s="41"/>
      <c r="FD249" s="41"/>
      <c r="FE249" s="41"/>
      <c r="FF249" s="41"/>
      <c r="FG249" s="41"/>
      <c r="FH249" s="41"/>
      <c r="FI249" s="41"/>
      <c r="FJ249" s="41"/>
      <c r="FK249" s="41"/>
      <c r="FL249" s="41"/>
      <c r="FM249" s="41"/>
      <c r="FN249" s="41"/>
      <c r="FO249" s="41"/>
      <c r="FP249" s="41"/>
      <c r="FQ249" s="41"/>
      <c r="FR249" s="41"/>
      <c r="FS249" s="41"/>
      <c r="FT249" s="41"/>
      <c r="FU249" s="41"/>
      <c r="FV249" s="41"/>
      <c r="FW249" s="41"/>
      <c r="FX249" s="41"/>
      <c r="FY249" s="41"/>
      <c r="FZ249" s="41"/>
      <c r="GA249" s="41"/>
      <c r="GB249" s="41"/>
      <c r="GC249" s="41"/>
      <c r="GD249" s="41"/>
      <c r="GE249" s="41"/>
      <c r="GF249" s="41"/>
      <c r="GG249" s="41"/>
      <c r="GH249" s="41"/>
      <c r="GI249" s="41"/>
      <c r="GJ249" s="41"/>
      <c r="GK249" s="41"/>
      <c r="GL249" s="41"/>
      <c r="GM249" s="41"/>
      <c r="GN249" s="41"/>
      <c r="GO249" s="41"/>
      <c r="GP249" s="41"/>
      <c r="GQ249" s="41"/>
      <c r="GR249" s="41"/>
      <c r="GS249" s="41"/>
      <c r="GT249" s="41"/>
      <c r="GU249" s="41"/>
      <c r="GV249" s="41"/>
    </row>
    <row r="250" spans="1:204" ht="51" x14ac:dyDescent="0.2">
      <c r="A250" s="413"/>
      <c r="B250" s="414"/>
      <c r="C250" s="107"/>
      <c r="D250" s="50" t="s">
        <v>99</v>
      </c>
      <c r="E250" s="175" t="s">
        <v>197</v>
      </c>
      <c r="F250" s="87" t="s">
        <v>102</v>
      </c>
      <c r="G250" s="160">
        <f t="shared" si="116"/>
        <v>50</v>
      </c>
      <c r="H250" s="160">
        <f t="shared" si="117"/>
        <v>50</v>
      </c>
      <c r="I250" s="160">
        <f t="shared" si="117"/>
        <v>50</v>
      </c>
      <c r="J250" s="39" t="s">
        <v>95</v>
      </c>
      <c r="K250" s="160">
        <v>50</v>
      </c>
      <c r="L250" s="160">
        <v>50</v>
      </c>
      <c r="M250" s="160">
        <v>50</v>
      </c>
      <c r="N250" s="40"/>
      <c r="O250" s="40"/>
      <c r="P250" s="40"/>
      <c r="Q250" s="40"/>
      <c r="R250" s="40"/>
      <c r="S250" s="40"/>
      <c r="T250" s="40"/>
      <c r="U250" s="40"/>
      <c r="V250" s="41"/>
      <c r="W250" s="41"/>
      <c r="X250" s="41"/>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1"/>
      <c r="CD250" s="41"/>
      <c r="CE250" s="41"/>
      <c r="CF250" s="41"/>
      <c r="CG250" s="41"/>
      <c r="CH250" s="41"/>
      <c r="CI250" s="41"/>
      <c r="CJ250" s="41"/>
      <c r="CK250" s="41"/>
      <c r="CL250" s="41"/>
      <c r="CM250" s="41"/>
      <c r="CN250" s="41"/>
      <c r="CO250" s="41"/>
      <c r="CP250" s="41"/>
      <c r="CQ250" s="41"/>
      <c r="CR250" s="41"/>
      <c r="CS250" s="41"/>
      <c r="CT250" s="41"/>
      <c r="CU250" s="41"/>
      <c r="CV250" s="41"/>
      <c r="CW250" s="41"/>
      <c r="CX250" s="41"/>
      <c r="CY250" s="41"/>
      <c r="CZ250" s="41"/>
      <c r="DA250" s="41"/>
      <c r="DB250" s="41"/>
      <c r="DC250" s="41"/>
      <c r="DD250" s="41"/>
      <c r="DE250" s="41"/>
      <c r="DF250" s="41"/>
      <c r="DG250" s="41"/>
      <c r="DH250" s="41"/>
      <c r="DI250" s="41"/>
      <c r="DJ250" s="41"/>
      <c r="DK250" s="41"/>
      <c r="DL250" s="41"/>
      <c r="DM250" s="41"/>
      <c r="DN250" s="41"/>
      <c r="DO250" s="41"/>
      <c r="DP250" s="41"/>
      <c r="DQ250" s="41"/>
      <c r="DR250" s="41"/>
      <c r="DS250" s="41"/>
      <c r="DT250" s="41"/>
      <c r="DU250" s="41"/>
      <c r="DV250" s="41"/>
      <c r="DW250" s="41"/>
      <c r="DX250" s="41"/>
      <c r="DY250" s="41"/>
      <c r="DZ250" s="41"/>
      <c r="EA250" s="41"/>
      <c r="EB250" s="41"/>
      <c r="EC250" s="41"/>
      <c r="ED250" s="41"/>
      <c r="EE250" s="41"/>
      <c r="EF250" s="41"/>
      <c r="EG250" s="41"/>
      <c r="EH250" s="41"/>
      <c r="EI250" s="41"/>
      <c r="EJ250" s="41"/>
      <c r="EK250" s="41"/>
      <c r="EL250" s="41"/>
      <c r="EM250" s="41"/>
      <c r="EN250" s="41"/>
      <c r="EO250" s="41"/>
      <c r="EP250" s="41"/>
      <c r="EQ250" s="41"/>
      <c r="ER250" s="41"/>
      <c r="ES250" s="41"/>
      <c r="ET250" s="41"/>
      <c r="EU250" s="41"/>
      <c r="EV250" s="41"/>
      <c r="EW250" s="41"/>
      <c r="EX250" s="41"/>
      <c r="EY250" s="41"/>
      <c r="EZ250" s="41"/>
      <c r="FA250" s="41"/>
      <c r="FB250" s="41"/>
      <c r="FC250" s="41"/>
      <c r="FD250" s="41"/>
      <c r="FE250" s="41"/>
      <c r="FF250" s="41"/>
      <c r="FG250" s="41"/>
      <c r="FH250" s="41"/>
      <c r="FI250" s="41"/>
      <c r="FJ250" s="41"/>
      <c r="FK250" s="41"/>
      <c r="FL250" s="41"/>
      <c r="FM250" s="41"/>
      <c r="FN250" s="41"/>
      <c r="FO250" s="41"/>
      <c r="FP250" s="41"/>
      <c r="FQ250" s="41"/>
      <c r="FR250" s="41"/>
      <c r="FS250" s="41"/>
      <c r="FT250" s="41"/>
      <c r="FU250" s="41"/>
      <c r="FV250" s="41"/>
      <c r="FW250" s="41"/>
      <c r="FX250" s="41"/>
      <c r="FY250" s="41"/>
      <c r="FZ250" s="41"/>
      <c r="GA250" s="41"/>
      <c r="GB250" s="41"/>
      <c r="GC250" s="41"/>
      <c r="GD250" s="41"/>
      <c r="GE250" s="41"/>
      <c r="GF250" s="41"/>
      <c r="GG250" s="41"/>
      <c r="GH250" s="41"/>
      <c r="GI250" s="41"/>
      <c r="GJ250" s="41"/>
      <c r="GK250" s="41"/>
      <c r="GL250" s="41"/>
      <c r="GM250" s="41"/>
      <c r="GN250" s="41"/>
      <c r="GO250" s="41"/>
      <c r="GP250" s="41"/>
      <c r="GQ250" s="41"/>
      <c r="GR250" s="41"/>
      <c r="GS250" s="41"/>
      <c r="GT250" s="41"/>
      <c r="GU250" s="41"/>
      <c r="GV250" s="41"/>
    </row>
    <row r="251" spans="1:204" ht="51" x14ac:dyDescent="0.2">
      <c r="A251" s="415" t="s">
        <v>313</v>
      </c>
      <c r="B251" s="417" t="s">
        <v>314</v>
      </c>
      <c r="C251" s="96" t="s">
        <v>163</v>
      </c>
      <c r="D251" s="50" t="s">
        <v>99</v>
      </c>
      <c r="E251" s="175" t="s">
        <v>312</v>
      </c>
      <c r="F251" s="87" t="s">
        <v>94</v>
      </c>
      <c r="G251" s="160">
        <f t="shared" si="116"/>
        <v>1</v>
      </c>
      <c r="H251" s="160">
        <f t="shared" si="117"/>
        <v>1</v>
      </c>
      <c r="I251" s="160">
        <f t="shared" si="117"/>
        <v>1</v>
      </c>
      <c r="J251" s="39" t="s">
        <v>95</v>
      </c>
      <c r="K251" s="160">
        <v>1</v>
      </c>
      <c r="L251" s="160">
        <v>1</v>
      </c>
      <c r="M251" s="160">
        <v>1</v>
      </c>
      <c r="N251" s="40"/>
      <c r="O251" s="40"/>
      <c r="P251" s="40"/>
      <c r="Q251" s="40"/>
      <c r="R251" s="40"/>
      <c r="S251" s="40"/>
      <c r="T251" s="40"/>
      <c r="U251" s="40"/>
      <c r="V251" s="41"/>
      <c r="W251" s="41"/>
      <c r="X251" s="41"/>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1"/>
      <c r="CD251" s="41"/>
      <c r="CE251" s="41"/>
      <c r="CF251" s="41"/>
      <c r="CG251" s="41"/>
      <c r="CH251" s="41"/>
      <c r="CI251" s="41"/>
      <c r="CJ251" s="41"/>
      <c r="CK251" s="41"/>
      <c r="CL251" s="41"/>
      <c r="CM251" s="41"/>
      <c r="CN251" s="41"/>
      <c r="CO251" s="41"/>
      <c r="CP251" s="41"/>
      <c r="CQ251" s="41"/>
      <c r="CR251" s="41"/>
      <c r="CS251" s="41"/>
      <c r="CT251" s="41"/>
      <c r="CU251" s="41"/>
      <c r="CV251" s="41"/>
      <c r="CW251" s="41"/>
      <c r="CX251" s="41"/>
      <c r="CY251" s="41"/>
      <c r="CZ251" s="41"/>
      <c r="DA251" s="41"/>
      <c r="DB251" s="41"/>
      <c r="DC251" s="41"/>
      <c r="DD251" s="41"/>
      <c r="DE251" s="41"/>
      <c r="DF251" s="41"/>
      <c r="DG251" s="41"/>
      <c r="DH251" s="41"/>
      <c r="DI251" s="41"/>
      <c r="DJ251" s="41"/>
      <c r="DK251" s="41"/>
      <c r="DL251" s="41"/>
      <c r="DM251" s="41"/>
      <c r="DN251" s="41"/>
      <c r="DO251" s="41"/>
      <c r="DP251" s="41"/>
      <c r="DQ251" s="41"/>
      <c r="DR251" s="41"/>
      <c r="DS251" s="41"/>
      <c r="DT251" s="41"/>
      <c r="DU251" s="41"/>
      <c r="DV251" s="41"/>
      <c r="DW251" s="41"/>
      <c r="DX251" s="41"/>
      <c r="DY251" s="41"/>
      <c r="DZ251" s="41"/>
      <c r="EA251" s="41"/>
      <c r="EB251" s="41"/>
      <c r="EC251" s="41"/>
      <c r="ED251" s="41"/>
      <c r="EE251" s="41"/>
      <c r="EF251" s="41"/>
      <c r="EG251" s="41"/>
      <c r="EH251" s="41"/>
      <c r="EI251" s="41"/>
      <c r="EJ251" s="41"/>
      <c r="EK251" s="41"/>
      <c r="EL251" s="41"/>
      <c r="EM251" s="41"/>
      <c r="EN251" s="41"/>
      <c r="EO251" s="41"/>
      <c r="EP251" s="41"/>
      <c r="EQ251" s="41"/>
      <c r="ER251" s="41"/>
      <c r="ES251" s="41"/>
      <c r="ET251" s="41"/>
      <c r="EU251" s="41"/>
      <c r="EV251" s="41"/>
      <c r="EW251" s="41"/>
      <c r="EX251" s="41"/>
      <c r="EY251" s="41"/>
      <c r="EZ251" s="41"/>
      <c r="FA251" s="41"/>
      <c r="FB251" s="41"/>
      <c r="FC251" s="41"/>
      <c r="FD251" s="41"/>
      <c r="FE251" s="41"/>
      <c r="FF251" s="41"/>
      <c r="FG251" s="41"/>
      <c r="FH251" s="41"/>
      <c r="FI251" s="41"/>
      <c r="FJ251" s="41"/>
      <c r="FK251" s="41"/>
      <c r="FL251" s="41"/>
      <c r="FM251" s="41"/>
      <c r="FN251" s="41"/>
      <c r="FO251" s="41"/>
      <c r="FP251" s="41"/>
      <c r="FQ251" s="41"/>
      <c r="FR251" s="41"/>
      <c r="FS251" s="41"/>
      <c r="FT251" s="41"/>
      <c r="FU251" s="41"/>
      <c r="FV251" s="41"/>
      <c r="FW251" s="41"/>
      <c r="FX251" s="41"/>
      <c r="FY251" s="41"/>
      <c r="FZ251" s="41"/>
      <c r="GA251" s="41"/>
      <c r="GB251" s="41"/>
      <c r="GC251" s="41"/>
      <c r="GD251" s="41"/>
      <c r="GE251" s="41"/>
      <c r="GF251" s="41"/>
      <c r="GG251" s="41"/>
      <c r="GH251" s="41"/>
      <c r="GI251" s="41"/>
      <c r="GJ251" s="41"/>
      <c r="GK251" s="41"/>
      <c r="GL251" s="41"/>
      <c r="GM251" s="41"/>
      <c r="GN251" s="41"/>
      <c r="GO251" s="41"/>
      <c r="GP251" s="41"/>
      <c r="GQ251" s="41"/>
      <c r="GR251" s="41"/>
      <c r="GS251" s="41"/>
      <c r="GT251" s="41"/>
      <c r="GU251" s="41"/>
      <c r="GV251" s="41"/>
    </row>
    <row r="252" spans="1:204" ht="51" x14ac:dyDescent="0.2">
      <c r="A252" s="416"/>
      <c r="B252" s="418"/>
      <c r="C252" s="107"/>
      <c r="D252" s="50" t="s">
        <v>99</v>
      </c>
      <c r="E252" s="189" t="s">
        <v>197</v>
      </c>
      <c r="F252" s="111" t="s">
        <v>102</v>
      </c>
      <c r="G252" s="160">
        <f t="shared" si="116"/>
        <v>50</v>
      </c>
      <c r="H252" s="160">
        <f t="shared" si="117"/>
        <v>50</v>
      </c>
      <c r="I252" s="160">
        <f t="shared" si="117"/>
        <v>50</v>
      </c>
      <c r="J252" s="39" t="s">
        <v>95</v>
      </c>
      <c r="K252" s="160">
        <v>50</v>
      </c>
      <c r="L252" s="160">
        <v>50</v>
      </c>
      <c r="M252" s="160">
        <v>50</v>
      </c>
      <c r="N252" s="40"/>
      <c r="O252" s="40"/>
      <c r="P252" s="40"/>
      <c r="Q252" s="40"/>
      <c r="R252" s="40"/>
      <c r="S252" s="40"/>
      <c r="T252" s="40"/>
      <c r="U252" s="40"/>
      <c r="V252" s="41"/>
      <c r="W252" s="41"/>
      <c r="X252" s="41"/>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1"/>
      <c r="CD252" s="41"/>
      <c r="CE252" s="41"/>
      <c r="CF252" s="41"/>
      <c r="CG252" s="41"/>
      <c r="CH252" s="41"/>
      <c r="CI252" s="41"/>
      <c r="CJ252" s="41"/>
      <c r="CK252" s="41"/>
      <c r="CL252" s="41"/>
      <c r="CM252" s="41"/>
      <c r="CN252" s="41"/>
      <c r="CO252" s="41"/>
      <c r="CP252" s="41"/>
      <c r="CQ252" s="41"/>
      <c r="CR252" s="41"/>
      <c r="CS252" s="41"/>
      <c r="CT252" s="41"/>
      <c r="CU252" s="41"/>
      <c r="CV252" s="41"/>
      <c r="CW252" s="41"/>
      <c r="CX252" s="41"/>
      <c r="CY252" s="41"/>
      <c r="CZ252" s="41"/>
      <c r="DA252" s="41"/>
      <c r="DB252" s="41"/>
      <c r="DC252" s="41"/>
      <c r="DD252" s="41"/>
      <c r="DE252" s="41"/>
      <c r="DF252" s="41"/>
      <c r="DG252" s="41"/>
      <c r="DH252" s="41"/>
      <c r="DI252" s="41"/>
      <c r="DJ252" s="41"/>
      <c r="DK252" s="41"/>
      <c r="DL252" s="41"/>
      <c r="DM252" s="41"/>
      <c r="DN252" s="41"/>
      <c r="DO252" s="41"/>
      <c r="DP252" s="41"/>
      <c r="DQ252" s="41"/>
      <c r="DR252" s="41"/>
      <c r="DS252" s="41"/>
      <c r="DT252" s="41"/>
      <c r="DU252" s="41"/>
      <c r="DV252" s="41"/>
      <c r="DW252" s="41"/>
      <c r="DX252" s="41"/>
      <c r="DY252" s="41"/>
      <c r="DZ252" s="41"/>
      <c r="EA252" s="41"/>
      <c r="EB252" s="41"/>
      <c r="EC252" s="41"/>
      <c r="ED252" s="41"/>
      <c r="EE252" s="41"/>
      <c r="EF252" s="41"/>
      <c r="EG252" s="41"/>
      <c r="EH252" s="41"/>
      <c r="EI252" s="41"/>
      <c r="EJ252" s="41"/>
      <c r="EK252" s="41"/>
      <c r="EL252" s="41"/>
      <c r="EM252" s="41"/>
      <c r="EN252" s="41"/>
      <c r="EO252" s="41"/>
      <c r="EP252" s="41"/>
      <c r="EQ252" s="41"/>
      <c r="ER252" s="41"/>
      <c r="ES252" s="41"/>
      <c r="ET252" s="41"/>
      <c r="EU252" s="41"/>
      <c r="EV252" s="41"/>
      <c r="EW252" s="41"/>
      <c r="EX252" s="41"/>
      <c r="EY252" s="41"/>
      <c r="EZ252" s="41"/>
      <c r="FA252" s="41"/>
      <c r="FB252" s="41"/>
      <c r="FC252" s="41"/>
      <c r="FD252" s="41"/>
      <c r="FE252" s="41"/>
      <c r="FF252" s="41"/>
      <c r="FG252" s="41"/>
      <c r="FH252" s="41"/>
      <c r="FI252" s="41"/>
      <c r="FJ252" s="41"/>
      <c r="FK252" s="41"/>
      <c r="FL252" s="41"/>
      <c r="FM252" s="41"/>
      <c r="FN252" s="41"/>
      <c r="FO252" s="41"/>
      <c r="FP252" s="41"/>
      <c r="FQ252" s="41"/>
      <c r="FR252" s="41"/>
      <c r="FS252" s="41"/>
      <c r="FT252" s="41"/>
      <c r="FU252" s="41"/>
      <c r="FV252" s="41"/>
      <c r="FW252" s="41"/>
      <c r="FX252" s="41"/>
      <c r="FY252" s="41"/>
      <c r="FZ252" s="41"/>
      <c r="GA252" s="41"/>
      <c r="GB252" s="41"/>
      <c r="GC252" s="41"/>
      <c r="GD252" s="41"/>
      <c r="GE252" s="41"/>
      <c r="GF252" s="41"/>
      <c r="GG252" s="41"/>
      <c r="GH252" s="41"/>
      <c r="GI252" s="41"/>
      <c r="GJ252" s="41"/>
      <c r="GK252" s="41"/>
      <c r="GL252" s="41"/>
      <c r="GM252" s="41"/>
      <c r="GN252" s="41"/>
      <c r="GO252" s="41"/>
      <c r="GP252" s="41"/>
      <c r="GQ252" s="41"/>
      <c r="GR252" s="41"/>
      <c r="GS252" s="41"/>
      <c r="GT252" s="41"/>
      <c r="GU252" s="41"/>
      <c r="GV252" s="41"/>
    </row>
    <row r="253" spans="1:204" s="88" customFormat="1" ht="30" customHeight="1" x14ac:dyDescent="0.25">
      <c r="A253" s="190"/>
      <c r="B253" s="191" t="s">
        <v>315</v>
      </c>
      <c r="C253" s="172"/>
      <c r="D253" s="172"/>
      <c r="E253" s="172"/>
      <c r="F253" s="172"/>
      <c r="G253" s="172"/>
      <c r="H253" s="172"/>
      <c r="I253" s="172"/>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c r="BC253" s="173"/>
      <c r="BD253" s="173"/>
      <c r="BE253" s="173"/>
      <c r="BF253" s="173"/>
      <c r="BG253" s="173"/>
      <c r="BH253" s="173"/>
      <c r="BI253" s="173"/>
      <c r="BJ253" s="173"/>
      <c r="BK253" s="173"/>
      <c r="BL253" s="173"/>
      <c r="BM253" s="173"/>
      <c r="BN253" s="173"/>
      <c r="BO253" s="173"/>
      <c r="BP253" s="173"/>
      <c r="BQ253" s="173"/>
      <c r="BR253" s="173"/>
      <c r="BS253" s="173"/>
      <c r="BT253" s="173"/>
      <c r="BU253" s="173"/>
      <c r="BV253" s="173"/>
      <c r="BW253" s="173"/>
      <c r="BX253" s="173"/>
      <c r="BY253" s="173"/>
      <c r="BZ253" s="173"/>
      <c r="CA253" s="173"/>
      <c r="CB253" s="173"/>
      <c r="CC253" s="173"/>
      <c r="CD253" s="173"/>
      <c r="CE253" s="173"/>
      <c r="CF253" s="173"/>
      <c r="CG253" s="173"/>
      <c r="CH253" s="173"/>
      <c r="CI253" s="173"/>
      <c r="CJ253" s="173"/>
      <c r="CK253" s="173"/>
      <c r="CL253" s="173"/>
      <c r="CM253" s="173"/>
      <c r="CN253" s="173"/>
      <c r="CO253" s="173"/>
      <c r="CP253" s="173"/>
      <c r="CQ253" s="173"/>
      <c r="CR253" s="173"/>
      <c r="CS253" s="173"/>
      <c r="CT253" s="173"/>
      <c r="CU253" s="173"/>
      <c r="CV253" s="173"/>
      <c r="CW253" s="173"/>
      <c r="CX253" s="173"/>
      <c r="CY253" s="173"/>
      <c r="CZ253" s="173"/>
      <c r="DA253" s="173"/>
      <c r="DB253" s="173"/>
      <c r="DC253" s="173"/>
      <c r="DD253" s="173"/>
      <c r="DE253" s="173"/>
      <c r="DF253" s="173"/>
      <c r="DG253" s="173"/>
      <c r="DH253" s="173"/>
      <c r="DI253" s="173"/>
      <c r="DJ253" s="173"/>
      <c r="DK253" s="173"/>
      <c r="DL253" s="173"/>
      <c r="DM253" s="173"/>
      <c r="DN253" s="173"/>
      <c r="DO253" s="173"/>
      <c r="DP253" s="173"/>
      <c r="DQ253" s="173"/>
      <c r="DR253" s="173"/>
      <c r="DS253" s="173"/>
      <c r="DT253" s="173"/>
      <c r="DU253" s="173"/>
      <c r="DV253" s="173"/>
      <c r="DW253" s="173"/>
      <c r="DX253" s="173"/>
      <c r="DY253" s="173"/>
      <c r="DZ253" s="173"/>
      <c r="EA253" s="173"/>
      <c r="EB253" s="173"/>
      <c r="EC253" s="173"/>
      <c r="ED253" s="173"/>
      <c r="EE253" s="173"/>
      <c r="EF253" s="173"/>
      <c r="EG253" s="173"/>
      <c r="EH253" s="173"/>
      <c r="EI253" s="173"/>
      <c r="EJ253" s="173"/>
      <c r="EK253" s="173"/>
      <c r="EL253" s="173"/>
      <c r="EM253" s="173"/>
      <c r="EN253" s="173"/>
      <c r="EO253" s="173"/>
      <c r="EP253" s="173"/>
      <c r="EQ253" s="173"/>
      <c r="ER253" s="173"/>
      <c r="ES253" s="173"/>
      <c r="ET253" s="173"/>
      <c r="EU253" s="173"/>
      <c r="EV253" s="173"/>
      <c r="EW253" s="173"/>
      <c r="EX253" s="173"/>
      <c r="EY253" s="173"/>
      <c r="EZ253" s="173"/>
      <c r="FA253" s="173"/>
      <c r="FB253" s="173"/>
      <c r="FC253" s="173"/>
      <c r="FD253" s="173"/>
      <c r="FE253" s="173"/>
      <c r="FF253" s="173"/>
      <c r="FG253" s="173"/>
      <c r="FH253" s="173"/>
      <c r="FI253" s="173"/>
      <c r="FJ253" s="173"/>
      <c r="FK253" s="173"/>
      <c r="FL253" s="173"/>
      <c r="FM253" s="173"/>
      <c r="FN253" s="173"/>
      <c r="FO253" s="173"/>
      <c r="FP253" s="173"/>
      <c r="FQ253" s="173"/>
      <c r="FR253" s="173"/>
      <c r="FS253" s="173"/>
      <c r="FT253" s="173"/>
      <c r="FU253" s="173"/>
      <c r="FV253" s="173"/>
      <c r="FW253" s="173"/>
      <c r="FX253" s="173"/>
      <c r="FY253" s="173"/>
      <c r="FZ253" s="173"/>
      <c r="GA253" s="173"/>
      <c r="GB253" s="173"/>
      <c r="GC253" s="173"/>
      <c r="GD253" s="173"/>
      <c r="GE253" s="173"/>
      <c r="GF253" s="173"/>
      <c r="GG253" s="173"/>
      <c r="GH253" s="173"/>
      <c r="GI253" s="173"/>
      <c r="GJ253" s="173"/>
      <c r="GK253" s="173"/>
      <c r="GL253" s="173"/>
      <c r="GM253" s="173"/>
      <c r="GN253" s="173"/>
      <c r="GO253" s="173"/>
      <c r="GP253" s="173"/>
      <c r="GQ253" s="173"/>
      <c r="GR253" s="173"/>
      <c r="GS253" s="173"/>
      <c r="GT253" s="173"/>
      <c r="GU253" s="173"/>
      <c r="GV253" s="173"/>
    </row>
    <row r="254" spans="1:204" ht="56.25" customHeight="1" x14ac:dyDescent="0.2">
      <c r="A254" s="42" t="s">
        <v>316</v>
      </c>
      <c r="B254" s="123" t="s">
        <v>317</v>
      </c>
      <c r="C254" s="96" t="s">
        <v>318</v>
      </c>
      <c r="D254" s="66" t="s">
        <v>124</v>
      </c>
      <c r="E254" s="63" t="s">
        <v>319</v>
      </c>
      <c r="F254" s="192" t="s">
        <v>94</v>
      </c>
      <c r="G254" s="51">
        <f t="shared" si="116"/>
        <v>0</v>
      </c>
      <c r="H254" s="51">
        <f t="shared" si="117"/>
        <v>0</v>
      </c>
      <c r="I254" s="51">
        <f t="shared" ref="I254:I255" si="118">CC254</f>
        <v>1</v>
      </c>
      <c r="J254" s="39" t="s">
        <v>95</v>
      </c>
      <c r="K254" s="193"/>
      <c r="L254" s="193"/>
      <c r="M254" s="193"/>
      <c r="N254" s="40"/>
      <c r="O254" s="40"/>
      <c r="P254" s="40"/>
      <c r="Q254" s="40"/>
      <c r="R254" s="40"/>
      <c r="S254" s="40"/>
      <c r="T254" s="40"/>
      <c r="U254" s="40"/>
      <c r="V254" s="41"/>
      <c r="W254" s="41"/>
      <c r="X254" s="41"/>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1">
        <v>1</v>
      </c>
      <c r="CD254" s="41"/>
      <c r="CE254" s="41"/>
      <c r="CF254" s="41"/>
      <c r="CG254" s="41"/>
      <c r="CH254" s="41"/>
      <c r="CI254" s="41"/>
      <c r="CJ254" s="41"/>
      <c r="CK254" s="41"/>
      <c r="CL254" s="41"/>
      <c r="CM254" s="41"/>
      <c r="CN254" s="41"/>
      <c r="CO254" s="41"/>
      <c r="CP254" s="41"/>
      <c r="CQ254" s="41"/>
      <c r="CR254" s="41"/>
      <c r="CS254" s="41"/>
      <c r="CT254" s="41"/>
      <c r="CU254" s="41"/>
      <c r="CV254" s="41"/>
      <c r="CW254" s="41"/>
      <c r="CX254" s="41"/>
      <c r="CY254" s="41"/>
      <c r="CZ254" s="41"/>
      <c r="DA254" s="41"/>
      <c r="DB254" s="41"/>
      <c r="DC254" s="41"/>
      <c r="DD254" s="41"/>
      <c r="DE254" s="41"/>
      <c r="DF254" s="41"/>
      <c r="DG254" s="41"/>
      <c r="DH254" s="41"/>
      <c r="DI254" s="41"/>
      <c r="DJ254" s="41"/>
      <c r="DK254" s="41"/>
      <c r="DL254" s="41"/>
      <c r="DM254" s="41"/>
      <c r="DN254" s="41"/>
      <c r="DO254" s="41"/>
      <c r="DP254" s="41"/>
      <c r="DQ254" s="41"/>
      <c r="DR254" s="41"/>
      <c r="DS254" s="41"/>
      <c r="DT254" s="41"/>
      <c r="DU254" s="41"/>
      <c r="DV254" s="41"/>
      <c r="DW254" s="41"/>
      <c r="DX254" s="41"/>
      <c r="DY254" s="41"/>
      <c r="DZ254" s="41"/>
      <c r="EA254" s="41"/>
      <c r="EB254" s="41"/>
      <c r="EC254" s="41"/>
      <c r="ED254" s="41"/>
      <c r="EE254" s="41"/>
      <c r="EF254" s="41"/>
      <c r="EG254" s="41"/>
      <c r="EH254" s="41"/>
      <c r="EI254" s="41"/>
      <c r="EJ254" s="41"/>
      <c r="EK254" s="41"/>
      <c r="EL254" s="41"/>
      <c r="EM254" s="41"/>
      <c r="EN254" s="41"/>
      <c r="EO254" s="41"/>
      <c r="EP254" s="41"/>
      <c r="EQ254" s="41"/>
      <c r="ER254" s="41"/>
      <c r="ES254" s="41"/>
      <c r="ET254" s="41"/>
      <c r="EU254" s="41"/>
      <c r="EV254" s="41"/>
      <c r="EW254" s="41"/>
      <c r="EX254" s="41"/>
      <c r="EY254" s="41"/>
      <c r="EZ254" s="41"/>
      <c r="FA254" s="41"/>
      <c r="FB254" s="41"/>
      <c r="FC254" s="41"/>
      <c r="FD254" s="41"/>
      <c r="FE254" s="41"/>
      <c r="FF254" s="41"/>
      <c r="FG254" s="41"/>
      <c r="FH254" s="41"/>
      <c r="FI254" s="41"/>
      <c r="FJ254" s="41"/>
      <c r="FK254" s="41"/>
      <c r="FL254" s="41"/>
      <c r="FM254" s="41"/>
      <c r="FN254" s="41"/>
      <c r="FO254" s="41"/>
      <c r="FP254" s="41"/>
      <c r="FQ254" s="41"/>
      <c r="FR254" s="41"/>
      <c r="FS254" s="41"/>
      <c r="FT254" s="41"/>
      <c r="FU254" s="41"/>
      <c r="FV254" s="41"/>
      <c r="FW254" s="41"/>
      <c r="FX254" s="41"/>
      <c r="FY254" s="41"/>
      <c r="FZ254" s="41"/>
      <c r="GA254" s="41"/>
      <c r="GB254" s="41"/>
      <c r="GC254" s="41"/>
      <c r="GD254" s="41"/>
      <c r="GE254" s="41"/>
      <c r="GF254" s="41"/>
      <c r="GG254" s="41"/>
      <c r="GH254" s="41"/>
      <c r="GI254" s="41"/>
      <c r="GJ254" s="41"/>
      <c r="GK254" s="41"/>
      <c r="GL254" s="41"/>
      <c r="GM254" s="41"/>
      <c r="GN254" s="41"/>
      <c r="GO254" s="41"/>
      <c r="GP254" s="41"/>
      <c r="GQ254" s="41"/>
      <c r="GR254" s="41"/>
      <c r="GS254" s="41"/>
      <c r="GT254" s="41"/>
      <c r="GU254" s="41"/>
      <c r="GV254" s="41"/>
    </row>
    <row r="255" spans="1:204" ht="56.25" customHeight="1" x14ac:dyDescent="0.2">
      <c r="A255" s="46"/>
      <c r="B255" s="53"/>
      <c r="C255" s="107"/>
      <c r="D255" s="66" t="s">
        <v>124</v>
      </c>
      <c r="E255" s="66" t="s">
        <v>320</v>
      </c>
      <c r="F255" s="192" t="s">
        <v>102</v>
      </c>
      <c r="G255" s="194"/>
      <c r="H255" s="194"/>
      <c r="I255" s="51">
        <f t="shared" si="118"/>
        <v>100</v>
      </c>
      <c r="J255" s="39" t="s">
        <v>95</v>
      </c>
      <c r="K255" s="193"/>
      <c r="L255" s="193"/>
      <c r="M255" s="193"/>
      <c r="N255" s="40"/>
      <c r="O255" s="40"/>
      <c r="P255" s="40"/>
      <c r="Q255" s="40"/>
      <c r="R255" s="40"/>
      <c r="S255" s="40"/>
      <c r="T255" s="40"/>
      <c r="U255" s="40"/>
      <c r="V255" s="41"/>
      <c r="W255" s="41"/>
      <c r="X255" s="41"/>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1">
        <v>100</v>
      </c>
      <c r="CD255" s="41"/>
      <c r="CE255" s="41"/>
      <c r="CF255" s="41"/>
      <c r="CG255" s="41"/>
      <c r="CH255" s="41"/>
      <c r="CI255" s="41"/>
      <c r="CJ255" s="41"/>
      <c r="CK255" s="41"/>
      <c r="CL255" s="41"/>
      <c r="CM255" s="41"/>
      <c r="CN255" s="41"/>
      <c r="CO255" s="41"/>
      <c r="CP255" s="41"/>
      <c r="CQ255" s="41"/>
      <c r="CR255" s="41"/>
      <c r="CS255" s="41"/>
      <c r="CT255" s="41"/>
      <c r="CU255" s="41"/>
      <c r="CV255" s="41"/>
      <c r="CW255" s="41"/>
      <c r="CX255" s="41"/>
      <c r="CY255" s="41"/>
      <c r="CZ255" s="41"/>
      <c r="DA255" s="41"/>
      <c r="DB255" s="41"/>
      <c r="DC255" s="41"/>
      <c r="DD255" s="41"/>
      <c r="DE255" s="41"/>
      <c r="DF255" s="41"/>
      <c r="DG255" s="41"/>
      <c r="DH255" s="41"/>
      <c r="DI255" s="41"/>
      <c r="DJ255" s="41"/>
      <c r="DK255" s="41"/>
      <c r="DL255" s="41"/>
      <c r="DM255" s="41"/>
      <c r="DN255" s="41"/>
      <c r="DO255" s="41"/>
      <c r="DP255" s="41"/>
      <c r="DQ255" s="41"/>
      <c r="DR255" s="41"/>
      <c r="DS255" s="41"/>
      <c r="DT255" s="41"/>
      <c r="DU255" s="41"/>
      <c r="DV255" s="41"/>
      <c r="DW255" s="41"/>
      <c r="DX255" s="41"/>
      <c r="DY255" s="41"/>
      <c r="DZ255" s="41"/>
      <c r="EA255" s="41"/>
      <c r="EB255" s="41"/>
      <c r="EC255" s="41"/>
      <c r="ED255" s="41"/>
      <c r="EE255" s="41"/>
      <c r="EF255" s="41"/>
      <c r="EG255" s="41"/>
      <c r="EH255" s="41"/>
      <c r="EI255" s="41"/>
      <c r="EJ255" s="41"/>
      <c r="EK255" s="41"/>
      <c r="EL255" s="41"/>
      <c r="EM255" s="41"/>
      <c r="EN255" s="41"/>
      <c r="EO255" s="41"/>
      <c r="EP255" s="41"/>
      <c r="EQ255" s="41"/>
      <c r="ER255" s="41"/>
      <c r="ES255" s="41"/>
      <c r="ET255" s="41"/>
      <c r="EU255" s="41"/>
      <c r="EV255" s="41"/>
      <c r="EW255" s="41"/>
      <c r="EX255" s="41"/>
      <c r="EY255" s="41"/>
      <c r="EZ255" s="41"/>
      <c r="FA255" s="41"/>
      <c r="FB255" s="41"/>
      <c r="FC255" s="41"/>
      <c r="FD255" s="41"/>
      <c r="FE255" s="41"/>
      <c r="FF255" s="41"/>
      <c r="FG255" s="41"/>
      <c r="FH255" s="41"/>
      <c r="FI255" s="41"/>
      <c r="FJ255" s="41"/>
      <c r="FK255" s="41"/>
      <c r="FL255" s="41"/>
      <c r="FM255" s="41"/>
      <c r="FN255" s="41"/>
      <c r="FO255" s="41"/>
      <c r="FP255" s="41"/>
      <c r="FQ255" s="41"/>
      <c r="FR255" s="41"/>
      <c r="FS255" s="41"/>
      <c r="FT255" s="41"/>
      <c r="FU255" s="41"/>
      <c r="FV255" s="41"/>
      <c r="FW255" s="41"/>
      <c r="FX255" s="41"/>
      <c r="FY255" s="41"/>
      <c r="FZ255" s="41"/>
      <c r="GA255" s="41"/>
      <c r="GB255" s="41"/>
      <c r="GC255" s="41"/>
      <c r="GD255" s="41"/>
      <c r="GE255" s="41"/>
      <c r="GF255" s="41"/>
      <c r="GG255" s="41"/>
      <c r="GH255" s="41"/>
      <c r="GI255" s="41"/>
      <c r="GJ255" s="41"/>
      <c r="GK255" s="41"/>
      <c r="GL255" s="41"/>
      <c r="GM255" s="41"/>
      <c r="GN255" s="41"/>
      <c r="GO255" s="41"/>
      <c r="GP255" s="41"/>
      <c r="GQ255" s="41"/>
      <c r="GR255" s="41"/>
      <c r="GS255" s="41"/>
      <c r="GT255" s="41"/>
      <c r="GU255" s="41"/>
      <c r="GV255" s="41"/>
    </row>
    <row r="256" spans="1:204" ht="56.25" customHeight="1" x14ac:dyDescent="0.2">
      <c r="A256" s="46"/>
      <c r="B256" s="53"/>
      <c r="C256" s="107"/>
      <c r="D256" s="66" t="s">
        <v>125</v>
      </c>
      <c r="E256" s="63" t="s">
        <v>319</v>
      </c>
      <c r="F256" s="192" t="s">
        <v>94</v>
      </c>
      <c r="G256" s="51">
        <f t="shared" ref="G256:G257" si="119">CA256</f>
        <v>1</v>
      </c>
      <c r="H256" s="51">
        <f t="shared" ref="H256:I257" si="120">CB256</f>
        <v>0</v>
      </c>
      <c r="I256" s="51">
        <f t="shared" si="120"/>
        <v>1</v>
      </c>
      <c r="J256" s="39" t="s">
        <v>95</v>
      </c>
      <c r="K256" s="193"/>
      <c r="L256" s="193"/>
      <c r="M256" s="193"/>
      <c r="N256" s="40"/>
      <c r="O256" s="40"/>
      <c r="P256" s="40"/>
      <c r="Q256" s="40"/>
      <c r="R256" s="40"/>
      <c r="S256" s="40"/>
      <c r="T256" s="40"/>
      <c r="U256" s="40"/>
      <c r="V256" s="41"/>
      <c r="W256" s="41"/>
      <c r="X256" s="41"/>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v>1</v>
      </c>
      <c r="CB256" s="40"/>
      <c r="CC256" s="41">
        <v>1</v>
      </c>
      <c r="CD256" s="41"/>
      <c r="CE256" s="41"/>
      <c r="CF256" s="41"/>
      <c r="CG256" s="41"/>
      <c r="CH256" s="41"/>
      <c r="CI256" s="41"/>
      <c r="CJ256" s="41"/>
      <c r="CK256" s="41"/>
      <c r="CL256" s="41"/>
      <c r="CM256" s="41"/>
      <c r="CN256" s="41"/>
      <c r="CO256" s="41"/>
      <c r="CP256" s="41"/>
      <c r="CQ256" s="41"/>
      <c r="CR256" s="41"/>
      <c r="CS256" s="41"/>
      <c r="CT256" s="41"/>
      <c r="CU256" s="41"/>
      <c r="CV256" s="41"/>
      <c r="CW256" s="41"/>
      <c r="CX256" s="41"/>
      <c r="CY256" s="41"/>
      <c r="CZ256" s="41"/>
      <c r="DA256" s="41"/>
      <c r="DB256" s="41"/>
      <c r="DC256" s="41"/>
      <c r="DD256" s="41"/>
      <c r="DE256" s="41"/>
      <c r="DF256" s="41"/>
      <c r="DG256" s="41"/>
      <c r="DH256" s="41"/>
      <c r="DI256" s="41"/>
      <c r="DJ256" s="41"/>
      <c r="DK256" s="41"/>
      <c r="DL256" s="41"/>
      <c r="DM256" s="41"/>
      <c r="DN256" s="41"/>
      <c r="DO256" s="41"/>
      <c r="DP256" s="41"/>
      <c r="DQ256" s="41"/>
      <c r="DR256" s="41"/>
      <c r="DS256" s="41"/>
      <c r="DT256" s="41"/>
      <c r="DU256" s="41"/>
      <c r="DV256" s="41"/>
      <c r="DW256" s="41"/>
      <c r="DX256" s="41"/>
      <c r="DY256" s="41"/>
      <c r="DZ256" s="41"/>
      <c r="EA256" s="41"/>
      <c r="EB256" s="41"/>
      <c r="EC256" s="41"/>
      <c r="ED256" s="41"/>
      <c r="EE256" s="41"/>
      <c r="EF256" s="41"/>
      <c r="EG256" s="41"/>
      <c r="EH256" s="41"/>
      <c r="EI256" s="41"/>
      <c r="EJ256" s="41"/>
      <c r="EK256" s="41"/>
      <c r="EL256" s="41"/>
      <c r="EM256" s="41"/>
      <c r="EN256" s="41"/>
      <c r="EO256" s="41"/>
      <c r="EP256" s="41"/>
      <c r="EQ256" s="41"/>
      <c r="ER256" s="41"/>
      <c r="ES256" s="41"/>
      <c r="ET256" s="41"/>
      <c r="EU256" s="41"/>
      <c r="EV256" s="41"/>
      <c r="EW256" s="41"/>
      <c r="EX256" s="41"/>
      <c r="EY256" s="41"/>
      <c r="EZ256" s="41"/>
      <c r="FA256" s="41"/>
      <c r="FB256" s="41"/>
      <c r="FC256" s="41"/>
      <c r="FD256" s="41"/>
      <c r="FE256" s="41"/>
      <c r="FF256" s="41"/>
      <c r="FG256" s="41"/>
      <c r="FH256" s="41"/>
      <c r="FI256" s="41"/>
      <c r="FJ256" s="41"/>
      <c r="FK256" s="41"/>
      <c r="FL256" s="41"/>
      <c r="FM256" s="41"/>
      <c r="FN256" s="41"/>
      <c r="FO256" s="41"/>
      <c r="FP256" s="41"/>
      <c r="FQ256" s="41"/>
      <c r="FR256" s="41"/>
      <c r="FS256" s="41"/>
      <c r="FT256" s="41"/>
      <c r="FU256" s="41"/>
      <c r="FV256" s="41"/>
      <c r="FW256" s="41"/>
      <c r="FX256" s="41"/>
      <c r="FY256" s="41"/>
      <c r="FZ256" s="41"/>
      <c r="GA256" s="41"/>
      <c r="GB256" s="41"/>
      <c r="GC256" s="41"/>
      <c r="GD256" s="41"/>
      <c r="GE256" s="41"/>
      <c r="GF256" s="41"/>
      <c r="GG256" s="41"/>
      <c r="GH256" s="41"/>
      <c r="GI256" s="41"/>
      <c r="GJ256" s="41"/>
      <c r="GK256" s="41"/>
      <c r="GL256" s="41"/>
      <c r="GM256" s="41"/>
      <c r="GN256" s="41"/>
      <c r="GO256" s="41"/>
      <c r="GP256" s="41"/>
      <c r="GQ256" s="41"/>
      <c r="GR256" s="41"/>
      <c r="GS256" s="41"/>
      <c r="GT256" s="41"/>
      <c r="GU256" s="41"/>
      <c r="GV256" s="41"/>
    </row>
    <row r="257" spans="1:204" ht="56.25" customHeight="1" x14ac:dyDescent="0.2">
      <c r="A257" s="46"/>
      <c r="B257" s="53"/>
      <c r="C257" s="107"/>
      <c r="D257" s="66" t="s">
        <v>125</v>
      </c>
      <c r="E257" s="66" t="s">
        <v>320</v>
      </c>
      <c r="F257" s="192" t="s">
        <v>102</v>
      </c>
      <c r="G257" s="51">
        <f t="shared" si="119"/>
        <v>500</v>
      </c>
      <c r="H257" s="51">
        <f t="shared" si="120"/>
        <v>0</v>
      </c>
      <c r="I257" s="51">
        <f t="shared" si="120"/>
        <v>50</v>
      </c>
      <c r="J257" s="39" t="s">
        <v>95</v>
      </c>
      <c r="K257" s="193"/>
      <c r="L257" s="193"/>
      <c r="M257" s="193"/>
      <c r="N257" s="40"/>
      <c r="O257" s="40"/>
      <c r="P257" s="40"/>
      <c r="Q257" s="40"/>
      <c r="R257" s="40"/>
      <c r="S257" s="40"/>
      <c r="T257" s="40"/>
      <c r="U257" s="40"/>
      <c r="V257" s="41"/>
      <c r="W257" s="41"/>
      <c r="X257" s="41"/>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v>500</v>
      </c>
      <c r="CB257" s="40"/>
      <c r="CC257" s="41">
        <v>50</v>
      </c>
      <c r="CD257" s="41"/>
      <c r="CE257" s="41"/>
      <c r="CF257" s="41"/>
      <c r="CG257" s="41"/>
      <c r="CH257" s="41"/>
      <c r="CI257" s="41"/>
      <c r="CJ257" s="41"/>
      <c r="CK257" s="41"/>
      <c r="CL257" s="41"/>
      <c r="CM257" s="41"/>
      <c r="CN257" s="41"/>
      <c r="CO257" s="41"/>
      <c r="CP257" s="41"/>
      <c r="CQ257" s="41"/>
      <c r="CR257" s="41"/>
      <c r="CS257" s="41"/>
      <c r="CT257" s="41"/>
      <c r="CU257" s="41"/>
      <c r="CV257" s="41"/>
      <c r="CW257" s="41"/>
      <c r="CX257" s="41"/>
      <c r="CY257" s="41"/>
      <c r="CZ257" s="41"/>
      <c r="DA257" s="41"/>
      <c r="DB257" s="41"/>
      <c r="DC257" s="41"/>
      <c r="DD257" s="41"/>
      <c r="DE257" s="41"/>
      <c r="DF257" s="41"/>
      <c r="DG257" s="41"/>
      <c r="DH257" s="41"/>
      <c r="DI257" s="41"/>
      <c r="DJ257" s="41"/>
      <c r="DK257" s="41"/>
      <c r="DL257" s="41"/>
      <c r="DM257" s="41"/>
      <c r="DN257" s="41"/>
      <c r="DO257" s="41"/>
      <c r="DP257" s="41"/>
      <c r="DQ257" s="41"/>
      <c r="DR257" s="41"/>
      <c r="DS257" s="41"/>
      <c r="DT257" s="41"/>
      <c r="DU257" s="41"/>
      <c r="DV257" s="41"/>
      <c r="DW257" s="41"/>
      <c r="DX257" s="41"/>
      <c r="DY257" s="41"/>
      <c r="DZ257" s="41"/>
      <c r="EA257" s="41"/>
      <c r="EB257" s="41"/>
      <c r="EC257" s="41"/>
      <c r="ED257" s="41"/>
      <c r="EE257" s="41"/>
      <c r="EF257" s="41"/>
      <c r="EG257" s="41"/>
      <c r="EH257" s="41"/>
      <c r="EI257" s="41"/>
      <c r="EJ257" s="41"/>
      <c r="EK257" s="41"/>
      <c r="EL257" s="41"/>
      <c r="EM257" s="41"/>
      <c r="EN257" s="41"/>
      <c r="EO257" s="41"/>
      <c r="EP257" s="41"/>
      <c r="EQ257" s="41"/>
      <c r="ER257" s="41"/>
      <c r="ES257" s="41"/>
      <c r="ET257" s="41"/>
      <c r="EU257" s="41"/>
      <c r="EV257" s="41"/>
      <c r="EW257" s="41"/>
      <c r="EX257" s="41"/>
      <c r="EY257" s="41"/>
      <c r="EZ257" s="41"/>
      <c r="FA257" s="41"/>
      <c r="FB257" s="41"/>
      <c r="FC257" s="41"/>
      <c r="FD257" s="41"/>
      <c r="FE257" s="41"/>
      <c r="FF257" s="41"/>
      <c r="FG257" s="41"/>
      <c r="FH257" s="41"/>
      <c r="FI257" s="41"/>
      <c r="FJ257" s="41"/>
      <c r="FK257" s="41"/>
      <c r="FL257" s="41"/>
      <c r="FM257" s="41"/>
      <c r="FN257" s="41"/>
      <c r="FO257" s="41"/>
      <c r="FP257" s="41"/>
      <c r="FQ257" s="41"/>
      <c r="FR257" s="41"/>
      <c r="FS257" s="41"/>
      <c r="FT257" s="41"/>
      <c r="FU257" s="41"/>
      <c r="FV257" s="41"/>
      <c r="FW257" s="41"/>
      <c r="FX257" s="41"/>
      <c r="FY257" s="41"/>
      <c r="FZ257" s="41"/>
      <c r="GA257" s="41"/>
      <c r="GB257" s="41"/>
      <c r="GC257" s="41"/>
      <c r="GD257" s="41"/>
      <c r="GE257" s="41"/>
      <c r="GF257" s="41"/>
      <c r="GG257" s="41"/>
      <c r="GH257" s="41"/>
      <c r="GI257" s="41"/>
      <c r="GJ257" s="41"/>
      <c r="GK257" s="41"/>
      <c r="GL257" s="41"/>
      <c r="GM257" s="41"/>
      <c r="GN257" s="41"/>
      <c r="GO257" s="41"/>
      <c r="GP257" s="41"/>
      <c r="GQ257" s="41"/>
      <c r="GR257" s="41"/>
      <c r="GS257" s="41"/>
      <c r="GT257" s="41"/>
      <c r="GU257" s="41"/>
      <c r="GV257" s="41"/>
    </row>
    <row r="258" spans="1:204" ht="56.25" customHeight="1" x14ac:dyDescent="0.2">
      <c r="A258" s="46"/>
      <c r="B258" s="53"/>
      <c r="C258" s="107"/>
      <c r="D258" s="66" t="s">
        <v>99</v>
      </c>
      <c r="E258" s="63" t="s">
        <v>319</v>
      </c>
      <c r="F258" s="192" t="s">
        <v>94</v>
      </c>
      <c r="G258" s="194">
        <f>K258+CA258</f>
        <v>4</v>
      </c>
      <c r="H258" s="194">
        <f t="shared" ref="H258:I258" si="121">L258+CB258</f>
        <v>4</v>
      </c>
      <c r="I258" s="194">
        <f t="shared" si="121"/>
        <v>4</v>
      </c>
      <c r="J258" s="39" t="s">
        <v>95</v>
      </c>
      <c r="K258" s="193">
        <v>3</v>
      </c>
      <c r="L258" s="193">
        <v>3</v>
      </c>
      <c r="M258" s="193">
        <v>3</v>
      </c>
      <c r="N258" s="40"/>
      <c r="O258" s="40"/>
      <c r="P258" s="40"/>
      <c r="Q258" s="40"/>
      <c r="R258" s="40"/>
      <c r="S258" s="40"/>
      <c r="T258" s="40"/>
      <c r="U258" s="40"/>
      <c r="V258" s="41"/>
      <c r="W258" s="41"/>
      <c r="X258" s="41"/>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v>1</v>
      </c>
      <c r="CB258" s="40">
        <v>1</v>
      </c>
      <c r="CC258" s="41">
        <v>1</v>
      </c>
      <c r="CD258" s="41"/>
      <c r="CE258" s="41"/>
      <c r="CF258" s="41"/>
      <c r="CG258" s="41"/>
      <c r="CH258" s="41"/>
      <c r="CI258" s="41"/>
      <c r="CJ258" s="41"/>
      <c r="CK258" s="41"/>
      <c r="CL258" s="41"/>
      <c r="CM258" s="41"/>
      <c r="CN258" s="41"/>
      <c r="CO258" s="41"/>
      <c r="CP258" s="41"/>
      <c r="CQ258" s="41"/>
      <c r="CR258" s="41"/>
      <c r="CS258" s="41"/>
      <c r="CT258" s="41"/>
      <c r="CU258" s="41"/>
      <c r="CV258" s="41"/>
      <c r="CW258" s="41"/>
      <c r="CX258" s="41"/>
      <c r="CY258" s="41"/>
      <c r="CZ258" s="41"/>
      <c r="DA258" s="41"/>
      <c r="DB258" s="41"/>
      <c r="DC258" s="41"/>
      <c r="DD258" s="41"/>
      <c r="DE258" s="41"/>
      <c r="DF258" s="41"/>
      <c r="DG258" s="41"/>
      <c r="DH258" s="41"/>
      <c r="DI258" s="41"/>
      <c r="DJ258" s="41"/>
      <c r="DK258" s="41"/>
      <c r="DL258" s="41"/>
      <c r="DM258" s="41"/>
      <c r="DN258" s="41"/>
      <c r="DO258" s="41"/>
      <c r="DP258" s="41"/>
      <c r="DQ258" s="41"/>
      <c r="DR258" s="41"/>
      <c r="DS258" s="41"/>
      <c r="DT258" s="41"/>
      <c r="DU258" s="41"/>
      <c r="DV258" s="41"/>
      <c r="DW258" s="41"/>
      <c r="DX258" s="41"/>
      <c r="DY258" s="41"/>
      <c r="DZ258" s="41"/>
      <c r="EA258" s="41"/>
      <c r="EB258" s="41"/>
      <c r="EC258" s="41"/>
      <c r="ED258" s="41"/>
      <c r="EE258" s="41"/>
      <c r="EF258" s="41"/>
      <c r="EG258" s="41"/>
      <c r="EH258" s="41"/>
      <c r="EI258" s="41"/>
      <c r="EJ258" s="41"/>
      <c r="EK258" s="41"/>
      <c r="EL258" s="41"/>
      <c r="EM258" s="41"/>
      <c r="EN258" s="41"/>
      <c r="EO258" s="41"/>
      <c r="EP258" s="41"/>
      <c r="EQ258" s="41"/>
      <c r="ER258" s="41"/>
      <c r="ES258" s="41"/>
      <c r="ET258" s="41"/>
      <c r="EU258" s="41"/>
      <c r="EV258" s="41"/>
      <c r="EW258" s="41"/>
      <c r="EX258" s="41"/>
      <c r="EY258" s="41"/>
      <c r="EZ258" s="41"/>
      <c r="FA258" s="41"/>
      <c r="FB258" s="41"/>
      <c r="FC258" s="41"/>
      <c r="FD258" s="41"/>
      <c r="FE258" s="41"/>
      <c r="FF258" s="41"/>
      <c r="FG258" s="41"/>
      <c r="FH258" s="41"/>
      <c r="FI258" s="41"/>
      <c r="FJ258" s="41"/>
      <c r="FK258" s="41"/>
      <c r="FL258" s="41"/>
      <c r="FM258" s="41"/>
      <c r="FN258" s="41"/>
      <c r="FO258" s="41"/>
      <c r="FP258" s="41"/>
      <c r="FQ258" s="41"/>
      <c r="FR258" s="41"/>
      <c r="FS258" s="41"/>
      <c r="FT258" s="41"/>
      <c r="FU258" s="41"/>
      <c r="FV258" s="41"/>
      <c r="FW258" s="41"/>
      <c r="FX258" s="41"/>
      <c r="FY258" s="41"/>
      <c r="FZ258" s="41"/>
      <c r="GA258" s="41"/>
      <c r="GB258" s="41"/>
      <c r="GC258" s="41"/>
      <c r="GD258" s="41"/>
      <c r="GE258" s="41"/>
      <c r="GF258" s="41"/>
      <c r="GG258" s="41"/>
      <c r="GH258" s="41"/>
      <c r="GI258" s="41"/>
      <c r="GJ258" s="41"/>
      <c r="GK258" s="41"/>
      <c r="GL258" s="41"/>
      <c r="GM258" s="41"/>
      <c r="GN258" s="41"/>
      <c r="GO258" s="41"/>
      <c r="GP258" s="41"/>
      <c r="GQ258" s="41"/>
      <c r="GR258" s="41"/>
      <c r="GS258" s="41"/>
      <c r="GT258" s="41"/>
      <c r="GU258" s="41"/>
      <c r="GV258" s="41"/>
    </row>
    <row r="259" spans="1:204" ht="21" customHeight="1" x14ac:dyDescent="0.2">
      <c r="A259" s="46"/>
      <c r="B259" s="53"/>
      <c r="C259" s="107"/>
      <c r="D259" s="66" t="s">
        <v>99</v>
      </c>
      <c r="E259" s="66" t="s">
        <v>320</v>
      </c>
      <c r="F259" s="87" t="s">
        <v>102</v>
      </c>
      <c r="G259" s="194">
        <f>K259+CA259+CG259+DE259</f>
        <v>6540</v>
      </c>
      <c r="H259" s="194">
        <f t="shared" ref="H259:I259" si="122">L259+CB259+CH259+DF259</f>
        <v>7134</v>
      </c>
      <c r="I259" s="194">
        <f t="shared" si="122"/>
        <v>7492</v>
      </c>
      <c r="J259" s="39" t="s">
        <v>95</v>
      </c>
      <c r="K259" s="193">
        <v>2000</v>
      </c>
      <c r="L259" s="193">
        <v>2000</v>
      </c>
      <c r="M259" s="193">
        <v>2000</v>
      </c>
      <c r="N259" s="40"/>
      <c r="O259" s="40"/>
      <c r="P259" s="40"/>
      <c r="Q259" s="40"/>
      <c r="R259" s="40"/>
      <c r="S259" s="40"/>
      <c r="T259" s="40"/>
      <c r="U259" s="40"/>
      <c r="V259" s="41"/>
      <c r="W259" s="41"/>
      <c r="X259" s="41"/>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v>4000</v>
      </c>
      <c r="CB259" s="40">
        <v>4500</v>
      </c>
      <c r="CC259" s="41">
        <v>4760</v>
      </c>
      <c r="CD259" s="41"/>
      <c r="CE259" s="41"/>
      <c r="CF259" s="41"/>
      <c r="CG259" s="41">
        <v>100</v>
      </c>
      <c r="CH259" s="41">
        <v>150</v>
      </c>
      <c r="CI259" s="41">
        <v>200</v>
      </c>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v>440</v>
      </c>
      <c r="DF259" s="41">
        <v>484</v>
      </c>
      <c r="DG259" s="41">
        <v>532</v>
      </c>
      <c r="DH259" s="41"/>
      <c r="DI259" s="41"/>
      <c r="DJ259" s="41"/>
      <c r="DK259" s="41"/>
      <c r="DL259" s="41"/>
      <c r="DM259" s="41"/>
      <c r="DN259" s="41"/>
      <c r="DO259" s="41"/>
      <c r="DP259" s="41"/>
      <c r="DQ259" s="41"/>
      <c r="DR259" s="41"/>
      <c r="DS259" s="41"/>
      <c r="DT259" s="41"/>
      <c r="DU259" s="41"/>
      <c r="DV259" s="41"/>
      <c r="DW259" s="41"/>
      <c r="DX259" s="41"/>
      <c r="DY259" s="41"/>
      <c r="DZ259" s="41"/>
      <c r="EA259" s="41"/>
      <c r="EB259" s="41"/>
      <c r="EC259" s="41"/>
      <c r="ED259" s="41"/>
      <c r="EE259" s="41"/>
      <c r="EF259" s="41"/>
      <c r="EG259" s="41"/>
      <c r="EH259" s="41"/>
      <c r="EI259" s="41"/>
      <c r="EJ259" s="41"/>
      <c r="EK259" s="41"/>
      <c r="EL259" s="41"/>
      <c r="EM259" s="41"/>
      <c r="EN259" s="41"/>
      <c r="EO259" s="41"/>
      <c r="EP259" s="41"/>
      <c r="EQ259" s="41"/>
      <c r="ER259" s="41"/>
      <c r="ES259" s="41"/>
      <c r="ET259" s="41"/>
      <c r="EU259" s="41"/>
      <c r="EV259" s="41"/>
      <c r="EW259" s="41"/>
      <c r="EX259" s="41"/>
      <c r="EY259" s="41"/>
      <c r="EZ259" s="41"/>
      <c r="FA259" s="41"/>
      <c r="FB259" s="41"/>
      <c r="FC259" s="41"/>
      <c r="FD259" s="41"/>
      <c r="FE259" s="41"/>
      <c r="FF259" s="41"/>
      <c r="FG259" s="41"/>
      <c r="FH259" s="41"/>
      <c r="FI259" s="41"/>
      <c r="FJ259" s="41"/>
      <c r="FK259" s="41"/>
      <c r="FL259" s="41"/>
      <c r="FM259" s="41"/>
      <c r="FN259" s="41"/>
      <c r="FO259" s="41"/>
      <c r="FP259" s="41"/>
      <c r="FQ259" s="41"/>
      <c r="FR259" s="41"/>
      <c r="FS259" s="41"/>
      <c r="FT259" s="41"/>
      <c r="FU259" s="41"/>
      <c r="FV259" s="41"/>
      <c r="FW259" s="41"/>
      <c r="FX259" s="41"/>
      <c r="FY259" s="41"/>
      <c r="FZ259" s="41"/>
      <c r="GA259" s="41"/>
      <c r="GB259" s="41"/>
      <c r="GC259" s="41"/>
      <c r="GD259" s="41"/>
      <c r="GE259" s="41"/>
      <c r="GF259" s="41"/>
      <c r="GG259" s="41"/>
      <c r="GH259" s="41"/>
      <c r="GI259" s="41"/>
      <c r="GJ259" s="41"/>
      <c r="GK259" s="41"/>
      <c r="GL259" s="41"/>
      <c r="GM259" s="41"/>
      <c r="GN259" s="41"/>
      <c r="GO259" s="41"/>
      <c r="GP259" s="41"/>
      <c r="GQ259" s="41"/>
      <c r="GR259" s="41"/>
      <c r="GS259" s="41"/>
      <c r="GT259" s="41"/>
      <c r="GU259" s="41"/>
      <c r="GV259" s="41"/>
    </row>
    <row r="260" spans="1:204" ht="48.75" customHeight="1" x14ac:dyDescent="0.2">
      <c r="A260" s="46"/>
      <c r="B260" s="53"/>
      <c r="C260" s="107"/>
      <c r="D260" s="66" t="s">
        <v>128</v>
      </c>
      <c r="E260" s="63" t="s">
        <v>319</v>
      </c>
      <c r="F260" s="192" t="s">
        <v>94</v>
      </c>
      <c r="G260" s="51">
        <f t="shared" ref="G260:G265" si="123">CA260</f>
        <v>0</v>
      </c>
      <c r="H260" s="51">
        <f t="shared" ref="H260:I265" si="124">CB260</f>
        <v>0</v>
      </c>
      <c r="I260" s="51">
        <f t="shared" si="124"/>
        <v>1</v>
      </c>
      <c r="J260" s="39"/>
      <c r="K260" s="193"/>
      <c r="L260" s="193"/>
      <c r="M260" s="193"/>
      <c r="N260" s="40"/>
      <c r="O260" s="40"/>
      <c r="P260" s="40"/>
      <c r="Q260" s="40"/>
      <c r="R260" s="40"/>
      <c r="S260" s="40"/>
      <c r="T260" s="40"/>
      <c r="U260" s="40"/>
      <c r="V260" s="41"/>
      <c r="W260" s="41"/>
      <c r="X260" s="41"/>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1">
        <v>1</v>
      </c>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c r="EN260" s="41"/>
      <c r="EO260" s="41"/>
      <c r="EP260" s="41"/>
      <c r="EQ260" s="41"/>
      <c r="ER260" s="41"/>
      <c r="ES260" s="41"/>
      <c r="ET260" s="41"/>
      <c r="EU260" s="41"/>
      <c r="EV260" s="41"/>
      <c r="EW260" s="41"/>
      <c r="EX260" s="41"/>
      <c r="EY260" s="41"/>
      <c r="EZ260" s="41"/>
      <c r="FA260" s="41"/>
      <c r="FB260" s="41"/>
      <c r="FC260" s="41"/>
      <c r="FD260" s="41"/>
      <c r="FE260" s="41"/>
      <c r="FF260" s="41"/>
      <c r="FG260" s="41"/>
      <c r="FH260" s="41"/>
      <c r="FI260" s="41"/>
      <c r="FJ260" s="41"/>
      <c r="FK260" s="41"/>
      <c r="FL260" s="41"/>
      <c r="FM260" s="41"/>
      <c r="FN260" s="41"/>
      <c r="FO260" s="41"/>
      <c r="FP260" s="41"/>
      <c r="FQ260" s="41"/>
      <c r="FR260" s="41"/>
      <c r="FS260" s="41"/>
      <c r="FT260" s="41"/>
      <c r="FU260" s="41"/>
      <c r="FV260" s="41"/>
      <c r="FW260" s="41"/>
      <c r="FX260" s="41"/>
      <c r="FY260" s="41"/>
      <c r="FZ260" s="41"/>
      <c r="GA260" s="41"/>
      <c r="GB260" s="41"/>
      <c r="GC260" s="41"/>
      <c r="GD260" s="41"/>
      <c r="GE260" s="41"/>
      <c r="GF260" s="41"/>
      <c r="GG260" s="41"/>
      <c r="GH260" s="41"/>
      <c r="GI260" s="41"/>
      <c r="GJ260" s="41"/>
      <c r="GK260" s="41"/>
      <c r="GL260" s="41"/>
      <c r="GM260" s="41"/>
      <c r="GN260" s="41"/>
      <c r="GO260" s="41"/>
      <c r="GP260" s="41"/>
      <c r="GQ260" s="41"/>
      <c r="GR260" s="41"/>
      <c r="GS260" s="41"/>
      <c r="GT260" s="41"/>
      <c r="GU260" s="41"/>
      <c r="GV260" s="41"/>
    </row>
    <row r="261" spans="1:204" ht="48.75" customHeight="1" x14ac:dyDescent="0.2">
      <c r="A261" s="46"/>
      <c r="B261" s="53"/>
      <c r="C261" s="107"/>
      <c r="D261" s="66" t="s">
        <v>128</v>
      </c>
      <c r="E261" s="66" t="s">
        <v>320</v>
      </c>
      <c r="F261" s="87" t="s">
        <v>102</v>
      </c>
      <c r="G261" s="51">
        <f t="shared" si="123"/>
        <v>0</v>
      </c>
      <c r="H261" s="51">
        <f t="shared" si="124"/>
        <v>0</v>
      </c>
      <c r="I261" s="51">
        <f t="shared" si="124"/>
        <v>20</v>
      </c>
      <c r="J261" s="39"/>
      <c r="K261" s="193"/>
      <c r="L261" s="193"/>
      <c r="M261" s="193"/>
      <c r="N261" s="40"/>
      <c r="O261" s="40"/>
      <c r="P261" s="40"/>
      <c r="Q261" s="40"/>
      <c r="R261" s="40"/>
      <c r="S261" s="40"/>
      <c r="T261" s="40"/>
      <c r="U261" s="40"/>
      <c r="V261" s="41"/>
      <c r="W261" s="41"/>
      <c r="X261" s="41"/>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1">
        <v>20</v>
      </c>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c r="EN261" s="41"/>
      <c r="EO261" s="41"/>
      <c r="EP261" s="41"/>
      <c r="EQ261" s="41"/>
      <c r="ER261" s="41"/>
      <c r="ES261" s="41"/>
      <c r="ET261" s="41"/>
      <c r="EU261" s="41"/>
      <c r="EV261" s="41"/>
      <c r="EW261" s="41"/>
      <c r="EX261" s="41"/>
      <c r="EY261" s="41"/>
      <c r="EZ261" s="41"/>
      <c r="FA261" s="41"/>
      <c r="FB261" s="41"/>
      <c r="FC261" s="41"/>
      <c r="FD261" s="41"/>
      <c r="FE261" s="41"/>
      <c r="FF261" s="41"/>
      <c r="FG261" s="41"/>
      <c r="FH261" s="41"/>
      <c r="FI261" s="41"/>
      <c r="FJ261" s="41"/>
      <c r="FK261" s="41"/>
      <c r="FL261" s="41"/>
      <c r="FM261" s="41"/>
      <c r="FN261" s="41"/>
      <c r="FO261" s="41"/>
      <c r="FP261" s="41"/>
      <c r="FQ261" s="41"/>
      <c r="FR261" s="41"/>
      <c r="FS261" s="41"/>
      <c r="FT261" s="41"/>
      <c r="FU261" s="41"/>
      <c r="FV261" s="41"/>
      <c r="FW261" s="41"/>
      <c r="FX261" s="41"/>
      <c r="FY261" s="41"/>
      <c r="FZ261" s="41"/>
      <c r="GA261" s="41"/>
      <c r="GB261" s="41"/>
      <c r="GC261" s="41"/>
      <c r="GD261" s="41"/>
      <c r="GE261" s="41"/>
      <c r="GF261" s="41"/>
      <c r="GG261" s="41"/>
      <c r="GH261" s="41"/>
      <c r="GI261" s="41"/>
      <c r="GJ261" s="41"/>
      <c r="GK261" s="41"/>
      <c r="GL261" s="41"/>
      <c r="GM261" s="41"/>
      <c r="GN261" s="41"/>
      <c r="GO261" s="41"/>
      <c r="GP261" s="41"/>
      <c r="GQ261" s="41"/>
      <c r="GR261" s="41"/>
      <c r="GS261" s="41"/>
      <c r="GT261" s="41"/>
      <c r="GU261" s="41"/>
      <c r="GV261" s="41"/>
    </row>
    <row r="262" spans="1:204" ht="31.5" customHeight="1" x14ac:dyDescent="0.2">
      <c r="A262" s="46"/>
      <c r="B262" s="53"/>
      <c r="C262" s="107"/>
      <c r="D262" s="66" t="s">
        <v>129</v>
      </c>
      <c r="E262" s="63" t="s">
        <v>319</v>
      </c>
      <c r="F262" s="192" t="s">
        <v>94</v>
      </c>
      <c r="G262" s="51">
        <f t="shared" si="123"/>
        <v>0</v>
      </c>
      <c r="H262" s="51">
        <f t="shared" si="124"/>
        <v>0</v>
      </c>
      <c r="I262" s="51">
        <f t="shared" si="124"/>
        <v>1</v>
      </c>
      <c r="J262" s="39"/>
      <c r="K262" s="193"/>
      <c r="L262" s="193"/>
      <c r="M262" s="193"/>
      <c r="N262" s="40"/>
      <c r="O262" s="40"/>
      <c r="P262" s="40"/>
      <c r="Q262" s="40"/>
      <c r="R262" s="40"/>
      <c r="S262" s="40"/>
      <c r="T262" s="40"/>
      <c r="U262" s="40"/>
      <c r="V262" s="41"/>
      <c r="W262" s="41"/>
      <c r="X262" s="41"/>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1">
        <v>1</v>
      </c>
      <c r="CD262" s="41"/>
      <c r="CE262" s="41"/>
      <c r="CF262" s="41"/>
      <c r="CG262" s="41"/>
      <c r="CH262" s="41"/>
      <c r="CI262" s="41"/>
      <c r="CJ262" s="41"/>
      <c r="CK262" s="41"/>
      <c r="CL262" s="41"/>
      <c r="CM262" s="41"/>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41"/>
      <c r="DR262" s="41"/>
      <c r="DS262" s="41"/>
      <c r="DT262" s="41"/>
      <c r="DU262" s="41"/>
      <c r="DV262" s="41"/>
      <c r="DW262" s="41"/>
      <c r="DX262" s="41"/>
      <c r="DY262" s="41"/>
      <c r="DZ262" s="41"/>
      <c r="EA262" s="41"/>
      <c r="EB262" s="41"/>
      <c r="EC262" s="41"/>
      <c r="ED262" s="41"/>
      <c r="EE262" s="41"/>
      <c r="EF262" s="41"/>
      <c r="EG262" s="41"/>
      <c r="EH262" s="41"/>
      <c r="EI262" s="41"/>
      <c r="EJ262" s="41"/>
      <c r="EK262" s="41"/>
      <c r="EL262" s="41"/>
      <c r="EM262" s="41"/>
      <c r="EN262" s="41"/>
      <c r="EO262" s="41"/>
      <c r="EP262" s="41"/>
      <c r="EQ262" s="41"/>
      <c r="ER262" s="41"/>
      <c r="ES262" s="41"/>
      <c r="ET262" s="41"/>
      <c r="EU262" s="41"/>
      <c r="EV262" s="41"/>
      <c r="EW262" s="41"/>
      <c r="EX262" s="41"/>
      <c r="EY262" s="41"/>
      <c r="EZ262" s="41"/>
      <c r="FA262" s="41"/>
      <c r="FB262" s="41"/>
      <c r="FC262" s="41"/>
      <c r="FD262" s="41"/>
      <c r="FE262" s="41"/>
      <c r="FF262" s="41"/>
      <c r="FG262" s="41"/>
      <c r="FH262" s="41"/>
      <c r="FI262" s="41"/>
      <c r="FJ262" s="41"/>
      <c r="FK262" s="41"/>
      <c r="FL262" s="41"/>
      <c r="FM262" s="41"/>
      <c r="FN262" s="41"/>
      <c r="FO262" s="41"/>
      <c r="FP262" s="41"/>
      <c r="FQ262" s="41"/>
      <c r="FR262" s="41"/>
      <c r="FS262" s="41"/>
      <c r="FT262" s="41"/>
      <c r="FU262" s="41"/>
      <c r="FV262" s="41"/>
      <c r="FW262" s="41"/>
      <c r="FX262" s="41"/>
      <c r="FY262" s="41"/>
      <c r="FZ262" s="41"/>
      <c r="GA262" s="41"/>
      <c r="GB262" s="41"/>
      <c r="GC262" s="41"/>
      <c r="GD262" s="41"/>
      <c r="GE262" s="41"/>
      <c r="GF262" s="41"/>
      <c r="GG262" s="41"/>
      <c r="GH262" s="41"/>
      <c r="GI262" s="41"/>
      <c r="GJ262" s="41"/>
      <c r="GK262" s="41"/>
      <c r="GL262" s="41"/>
      <c r="GM262" s="41"/>
      <c r="GN262" s="41"/>
      <c r="GO262" s="41"/>
      <c r="GP262" s="41"/>
      <c r="GQ262" s="41"/>
      <c r="GR262" s="41"/>
      <c r="GS262" s="41"/>
      <c r="GT262" s="41"/>
      <c r="GU262" s="41"/>
      <c r="GV262" s="41"/>
    </row>
    <row r="263" spans="1:204" ht="31.5" customHeight="1" x14ac:dyDescent="0.2">
      <c r="A263" s="46"/>
      <c r="B263" s="53"/>
      <c r="C263" s="107"/>
      <c r="D263" s="66" t="s">
        <v>129</v>
      </c>
      <c r="E263" s="66" t="s">
        <v>320</v>
      </c>
      <c r="F263" s="87" t="s">
        <v>102</v>
      </c>
      <c r="G263" s="51">
        <f t="shared" si="123"/>
        <v>0</v>
      </c>
      <c r="H263" s="51">
        <f t="shared" si="124"/>
        <v>0</v>
      </c>
      <c r="I263" s="51">
        <f t="shared" si="124"/>
        <v>20</v>
      </c>
      <c r="J263" s="39"/>
      <c r="K263" s="193"/>
      <c r="L263" s="193"/>
      <c r="M263" s="193"/>
      <c r="N263" s="40"/>
      <c r="O263" s="40"/>
      <c r="P263" s="40"/>
      <c r="Q263" s="40"/>
      <c r="R263" s="40"/>
      <c r="S263" s="40"/>
      <c r="T263" s="40"/>
      <c r="U263" s="40"/>
      <c r="V263" s="41"/>
      <c r="W263" s="41"/>
      <c r="X263" s="41"/>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1">
        <v>20</v>
      </c>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41"/>
      <c r="DR263" s="41"/>
      <c r="DS263" s="41"/>
      <c r="DT263" s="41"/>
      <c r="DU263" s="41"/>
      <c r="DV263" s="41"/>
      <c r="DW263" s="41"/>
      <c r="DX263" s="41"/>
      <c r="DY263" s="41"/>
      <c r="DZ263" s="41"/>
      <c r="EA263" s="41"/>
      <c r="EB263" s="41"/>
      <c r="EC263" s="41"/>
      <c r="ED263" s="41"/>
      <c r="EE263" s="41"/>
      <c r="EF263" s="41"/>
      <c r="EG263" s="41"/>
      <c r="EH263" s="41"/>
      <c r="EI263" s="41"/>
      <c r="EJ263" s="41"/>
      <c r="EK263" s="41"/>
      <c r="EL263" s="41"/>
      <c r="EM263" s="41"/>
      <c r="EN263" s="41"/>
      <c r="EO263" s="41"/>
      <c r="EP263" s="41"/>
      <c r="EQ263" s="41"/>
      <c r="ER263" s="41"/>
      <c r="ES263" s="41"/>
      <c r="ET263" s="41"/>
      <c r="EU263" s="41"/>
      <c r="EV263" s="41"/>
      <c r="EW263" s="41"/>
      <c r="EX263" s="41"/>
      <c r="EY263" s="41"/>
      <c r="EZ263" s="41"/>
      <c r="FA263" s="41"/>
      <c r="FB263" s="41"/>
      <c r="FC263" s="41"/>
      <c r="FD263" s="41"/>
      <c r="FE263" s="41"/>
      <c r="FF263" s="41"/>
      <c r="FG263" s="41"/>
      <c r="FH263" s="41"/>
      <c r="FI263" s="41"/>
      <c r="FJ263" s="41"/>
      <c r="FK263" s="41"/>
      <c r="FL263" s="41"/>
      <c r="FM263" s="41"/>
      <c r="FN263" s="41"/>
      <c r="FO263" s="41"/>
      <c r="FP263" s="41"/>
      <c r="FQ263" s="41"/>
      <c r="FR263" s="41"/>
      <c r="FS263" s="41"/>
      <c r="FT263" s="41"/>
      <c r="FU263" s="41"/>
      <c r="FV263" s="41"/>
      <c r="FW263" s="41"/>
      <c r="FX263" s="41"/>
      <c r="FY263" s="41"/>
      <c r="FZ263" s="41"/>
      <c r="GA263" s="41"/>
      <c r="GB263" s="41"/>
      <c r="GC263" s="41"/>
      <c r="GD263" s="41"/>
      <c r="GE263" s="41"/>
      <c r="GF263" s="41"/>
      <c r="GG263" s="41"/>
      <c r="GH263" s="41"/>
      <c r="GI263" s="41"/>
      <c r="GJ263" s="41"/>
      <c r="GK263" s="41"/>
      <c r="GL263" s="41"/>
      <c r="GM263" s="41"/>
      <c r="GN263" s="41"/>
      <c r="GO263" s="41"/>
      <c r="GP263" s="41"/>
      <c r="GQ263" s="41"/>
      <c r="GR263" s="41"/>
      <c r="GS263" s="41"/>
      <c r="GT263" s="41"/>
      <c r="GU263" s="41"/>
      <c r="GV263" s="41"/>
    </row>
    <row r="264" spans="1:204" ht="21" customHeight="1" x14ac:dyDescent="0.2">
      <c r="A264" s="46"/>
      <c r="B264" s="53"/>
      <c r="C264" s="107"/>
      <c r="D264" s="66" t="s">
        <v>126</v>
      </c>
      <c r="E264" s="63" t="s">
        <v>319</v>
      </c>
      <c r="F264" s="40" t="s">
        <v>94</v>
      </c>
      <c r="G264" s="51">
        <f t="shared" si="123"/>
        <v>1</v>
      </c>
      <c r="H264" s="51">
        <f t="shared" si="124"/>
        <v>1</v>
      </c>
      <c r="I264" s="51">
        <f t="shared" si="124"/>
        <v>1</v>
      </c>
      <c r="J264" s="39"/>
      <c r="K264" s="193"/>
      <c r="L264" s="193"/>
      <c r="M264" s="193"/>
      <c r="N264" s="40"/>
      <c r="O264" s="40"/>
      <c r="P264" s="40"/>
      <c r="Q264" s="40"/>
      <c r="R264" s="40"/>
      <c r="S264" s="40"/>
      <c r="T264" s="40"/>
      <c r="U264" s="40"/>
      <c r="V264" s="41"/>
      <c r="W264" s="41"/>
      <c r="X264" s="41"/>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v>1</v>
      </c>
      <c r="CB264" s="40">
        <v>1</v>
      </c>
      <c r="CC264" s="41">
        <v>1</v>
      </c>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41"/>
      <c r="DR264" s="41"/>
      <c r="DS264" s="41"/>
      <c r="DT264" s="41"/>
      <c r="DU264" s="41"/>
      <c r="DV264" s="41"/>
      <c r="DW264" s="41"/>
      <c r="DX264" s="41"/>
      <c r="DY264" s="41"/>
      <c r="DZ264" s="41"/>
      <c r="EA264" s="41"/>
      <c r="EB264" s="41"/>
      <c r="EC264" s="41"/>
      <c r="ED264" s="41"/>
      <c r="EE264" s="41"/>
      <c r="EF264" s="41"/>
      <c r="EG264" s="41"/>
      <c r="EH264" s="41"/>
      <c r="EI264" s="41"/>
      <c r="EJ264" s="41"/>
      <c r="EK264" s="41"/>
      <c r="EL264" s="41"/>
      <c r="EM264" s="41"/>
      <c r="EN264" s="41"/>
      <c r="EO264" s="41"/>
      <c r="EP264" s="41"/>
      <c r="EQ264" s="41"/>
      <c r="ER264" s="41"/>
      <c r="ES264" s="41"/>
      <c r="ET264" s="41"/>
      <c r="EU264" s="41"/>
      <c r="EV264" s="41"/>
      <c r="EW264" s="41"/>
      <c r="EX264" s="41"/>
      <c r="EY264" s="41"/>
      <c r="EZ264" s="41"/>
      <c r="FA264" s="41"/>
      <c r="FB264" s="41"/>
      <c r="FC264" s="41"/>
      <c r="FD264" s="41"/>
      <c r="FE264" s="41"/>
      <c r="FF264" s="41"/>
      <c r="FG264" s="41"/>
      <c r="FH264" s="41"/>
      <c r="FI264" s="41"/>
      <c r="FJ264" s="41"/>
      <c r="FK264" s="41"/>
      <c r="FL264" s="41"/>
      <c r="FM264" s="41"/>
      <c r="FN264" s="41"/>
      <c r="FO264" s="41"/>
      <c r="FP264" s="41"/>
      <c r="FQ264" s="41"/>
      <c r="FR264" s="41"/>
      <c r="FS264" s="41"/>
      <c r="FT264" s="41"/>
      <c r="FU264" s="41"/>
      <c r="FV264" s="41"/>
      <c r="FW264" s="41"/>
      <c r="FX264" s="41"/>
      <c r="FY264" s="41"/>
      <c r="FZ264" s="41"/>
      <c r="GA264" s="41"/>
      <c r="GB264" s="41"/>
      <c r="GC264" s="41"/>
      <c r="GD264" s="41"/>
      <c r="GE264" s="41"/>
      <c r="GF264" s="41"/>
      <c r="GG264" s="41"/>
      <c r="GH264" s="41"/>
      <c r="GI264" s="41"/>
      <c r="GJ264" s="41"/>
      <c r="GK264" s="41"/>
      <c r="GL264" s="41"/>
      <c r="GM264" s="41"/>
      <c r="GN264" s="41"/>
      <c r="GO264" s="41"/>
      <c r="GP264" s="41"/>
      <c r="GQ264" s="41"/>
      <c r="GR264" s="41"/>
      <c r="GS264" s="41"/>
      <c r="GT264" s="41"/>
      <c r="GU264" s="41"/>
      <c r="GV264" s="41"/>
    </row>
    <row r="265" spans="1:204" ht="21" customHeight="1" x14ac:dyDescent="0.2">
      <c r="A265" s="43"/>
      <c r="B265" s="129"/>
      <c r="C265" s="137"/>
      <c r="D265" s="66" t="s">
        <v>126</v>
      </c>
      <c r="E265" s="66" t="s">
        <v>320</v>
      </c>
      <c r="F265" s="40" t="s">
        <v>102</v>
      </c>
      <c r="G265" s="51">
        <f t="shared" si="123"/>
        <v>500</v>
      </c>
      <c r="H265" s="51">
        <f t="shared" si="124"/>
        <v>500</v>
      </c>
      <c r="I265" s="51">
        <f t="shared" si="124"/>
        <v>50</v>
      </c>
      <c r="J265" s="39"/>
      <c r="K265" s="193"/>
      <c r="L265" s="193"/>
      <c r="M265" s="193"/>
      <c r="N265" s="40"/>
      <c r="O265" s="40"/>
      <c r="P265" s="40"/>
      <c r="Q265" s="40"/>
      <c r="R265" s="40"/>
      <c r="S265" s="40"/>
      <c r="T265" s="40"/>
      <c r="U265" s="40"/>
      <c r="V265" s="41"/>
      <c r="W265" s="41"/>
      <c r="X265" s="41"/>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v>500</v>
      </c>
      <c r="CB265" s="40">
        <v>500</v>
      </c>
      <c r="CC265" s="41">
        <v>50</v>
      </c>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41"/>
      <c r="DR265" s="41"/>
      <c r="DS265" s="41"/>
      <c r="DT265" s="41"/>
      <c r="DU265" s="41"/>
      <c r="DV265" s="41"/>
      <c r="DW265" s="41"/>
      <c r="DX265" s="41"/>
      <c r="DY265" s="41"/>
      <c r="DZ265" s="41"/>
      <c r="EA265" s="41"/>
      <c r="EB265" s="41"/>
      <c r="EC265" s="41"/>
      <c r="ED265" s="41"/>
      <c r="EE265" s="41"/>
      <c r="EF265" s="41"/>
      <c r="EG265" s="41"/>
      <c r="EH265" s="41"/>
      <c r="EI265" s="41"/>
      <c r="EJ265" s="41"/>
      <c r="EK265" s="41"/>
      <c r="EL265" s="41"/>
      <c r="EM265" s="41"/>
      <c r="EN265" s="41"/>
      <c r="EO265" s="41"/>
      <c r="EP265" s="41"/>
      <c r="EQ265" s="41"/>
      <c r="ER265" s="41"/>
      <c r="ES265" s="41"/>
      <c r="ET265" s="41"/>
      <c r="EU265" s="41"/>
      <c r="EV265" s="41"/>
      <c r="EW265" s="41"/>
      <c r="EX265" s="41"/>
      <c r="EY265" s="41"/>
      <c r="EZ265" s="41"/>
      <c r="FA265" s="41"/>
      <c r="FB265" s="41"/>
      <c r="FC265" s="41"/>
      <c r="FD265" s="41"/>
      <c r="FE265" s="41"/>
      <c r="FF265" s="41"/>
      <c r="FG265" s="41"/>
      <c r="FH265" s="41"/>
      <c r="FI265" s="41"/>
      <c r="FJ265" s="41"/>
      <c r="FK265" s="41"/>
      <c r="FL265" s="41"/>
      <c r="FM265" s="41"/>
      <c r="FN265" s="41"/>
      <c r="FO265" s="41"/>
      <c r="FP265" s="41"/>
      <c r="FQ265" s="41"/>
      <c r="FR265" s="41"/>
      <c r="FS265" s="41"/>
      <c r="FT265" s="41"/>
      <c r="FU265" s="41"/>
      <c r="FV265" s="41"/>
      <c r="FW265" s="41"/>
      <c r="FX265" s="41"/>
      <c r="FY265" s="41"/>
      <c r="FZ265" s="41"/>
      <c r="GA265" s="41"/>
      <c r="GB265" s="41"/>
      <c r="GC265" s="41"/>
      <c r="GD265" s="41"/>
      <c r="GE265" s="41"/>
      <c r="GF265" s="41"/>
      <c r="GG265" s="41"/>
      <c r="GH265" s="41"/>
      <c r="GI265" s="41"/>
      <c r="GJ265" s="41"/>
      <c r="GK265" s="41"/>
      <c r="GL265" s="41"/>
      <c r="GM265" s="41"/>
      <c r="GN265" s="41"/>
      <c r="GO265" s="41"/>
      <c r="GP265" s="41"/>
      <c r="GQ265" s="41"/>
      <c r="GR265" s="41"/>
      <c r="GS265" s="41"/>
      <c r="GT265" s="41"/>
      <c r="GU265" s="41"/>
      <c r="GV265" s="41"/>
    </row>
    <row r="266" spans="1:204" ht="36" customHeight="1" x14ac:dyDescent="0.2">
      <c r="A266" s="151" t="s">
        <v>321</v>
      </c>
      <c r="B266" s="129" t="s">
        <v>322</v>
      </c>
      <c r="C266" s="107" t="s">
        <v>318</v>
      </c>
      <c r="D266" s="66" t="s">
        <v>99</v>
      </c>
      <c r="E266" s="61" t="s">
        <v>323</v>
      </c>
      <c r="F266" s="74" t="s">
        <v>145</v>
      </c>
      <c r="G266" s="195">
        <f>K266</f>
        <v>5</v>
      </c>
      <c r="H266" s="195">
        <f t="shared" ref="H266:I270" si="125">L266</f>
        <v>5</v>
      </c>
      <c r="I266" s="195">
        <f t="shared" si="125"/>
        <v>5</v>
      </c>
      <c r="J266" s="39" t="s">
        <v>95</v>
      </c>
      <c r="K266" s="193">
        <v>5</v>
      </c>
      <c r="L266" s="193">
        <v>5</v>
      </c>
      <c r="M266" s="193">
        <v>5</v>
      </c>
      <c r="N266" s="193">
        <v>5</v>
      </c>
      <c r="O266" s="193">
        <v>5</v>
      </c>
      <c r="P266" s="193">
        <v>5</v>
      </c>
      <c r="Q266" s="193">
        <v>5</v>
      </c>
      <c r="R266" s="193">
        <v>5</v>
      </c>
      <c r="S266" s="193">
        <v>5</v>
      </c>
      <c r="T266" s="193">
        <v>5</v>
      </c>
      <c r="U266" s="193">
        <v>5</v>
      </c>
      <c r="V266" s="193">
        <v>5</v>
      </c>
      <c r="W266" s="193">
        <v>5</v>
      </c>
      <c r="X266" s="193">
        <v>5</v>
      </c>
      <c r="Y266" s="193">
        <v>5</v>
      </c>
      <c r="Z266" s="193">
        <v>5</v>
      </c>
      <c r="AA266" s="193">
        <v>5</v>
      </c>
      <c r="AB266" s="193">
        <v>5</v>
      </c>
      <c r="AC266" s="193">
        <v>5</v>
      </c>
      <c r="AD266" s="193">
        <v>5</v>
      </c>
      <c r="AE266" s="193">
        <v>5</v>
      </c>
      <c r="AF266" s="193">
        <v>5</v>
      </c>
      <c r="AG266" s="193">
        <v>5</v>
      </c>
      <c r="AH266" s="193">
        <v>5</v>
      </c>
      <c r="AI266" s="193">
        <v>5</v>
      </c>
      <c r="AJ266" s="193">
        <v>5</v>
      </c>
      <c r="AK266" s="193">
        <v>5</v>
      </c>
      <c r="AL266" s="193">
        <v>5</v>
      </c>
      <c r="AM266" s="193">
        <v>5</v>
      </c>
      <c r="AN266" s="193">
        <v>5</v>
      </c>
      <c r="AO266" s="193">
        <v>5</v>
      </c>
      <c r="AP266" s="193">
        <v>5</v>
      </c>
      <c r="AQ266" s="193">
        <v>5</v>
      </c>
      <c r="AR266" s="193">
        <v>5</v>
      </c>
      <c r="AS266" s="193">
        <v>5</v>
      </c>
      <c r="AT266" s="193">
        <v>5</v>
      </c>
      <c r="AU266" s="193">
        <v>5</v>
      </c>
      <c r="AV266" s="193">
        <v>5</v>
      </c>
      <c r="AW266" s="193">
        <v>5</v>
      </c>
      <c r="AX266" s="193">
        <v>5</v>
      </c>
      <c r="AY266" s="193">
        <v>5</v>
      </c>
      <c r="AZ266" s="193">
        <v>5</v>
      </c>
      <c r="BA266" s="193">
        <v>5</v>
      </c>
      <c r="BB266" s="193">
        <v>5</v>
      </c>
      <c r="BC266" s="193">
        <v>5</v>
      </c>
      <c r="BD266" s="193">
        <v>5</v>
      </c>
      <c r="BE266" s="193">
        <v>5</v>
      </c>
      <c r="BF266" s="193">
        <v>5</v>
      </c>
      <c r="BG266" s="193">
        <v>5</v>
      </c>
      <c r="BH266" s="193">
        <v>5</v>
      </c>
      <c r="BI266" s="193">
        <v>5</v>
      </c>
      <c r="BJ266" s="193">
        <v>5</v>
      </c>
      <c r="BK266" s="193">
        <v>5</v>
      </c>
      <c r="BL266" s="193">
        <v>5</v>
      </c>
      <c r="BM266" s="193">
        <v>5</v>
      </c>
      <c r="BN266" s="193">
        <v>5</v>
      </c>
      <c r="BO266" s="193">
        <v>5</v>
      </c>
      <c r="BP266" s="193">
        <v>5</v>
      </c>
      <c r="BQ266" s="193">
        <v>5</v>
      </c>
      <c r="BR266" s="193">
        <v>5</v>
      </c>
      <c r="BS266" s="193">
        <v>5</v>
      </c>
      <c r="BT266" s="193">
        <v>5</v>
      </c>
      <c r="BU266" s="193">
        <v>5</v>
      </c>
      <c r="BV266" s="193">
        <v>5</v>
      </c>
      <c r="BW266" s="193">
        <v>5</v>
      </c>
      <c r="BX266" s="193">
        <v>5</v>
      </c>
      <c r="BY266" s="193">
        <v>5</v>
      </c>
      <c r="BZ266" s="193">
        <v>5</v>
      </c>
      <c r="CA266" s="193">
        <v>5</v>
      </c>
      <c r="CB266" s="193">
        <v>5</v>
      </c>
      <c r="CC266" s="193">
        <v>5</v>
      </c>
      <c r="CD266" s="193">
        <v>5</v>
      </c>
      <c r="CE266" s="193">
        <v>5</v>
      </c>
      <c r="CF266" s="193">
        <v>5</v>
      </c>
      <c r="CG266" s="193">
        <v>5</v>
      </c>
      <c r="CH266" s="193">
        <v>5</v>
      </c>
      <c r="CI266" s="193">
        <v>5</v>
      </c>
      <c r="CJ266" s="193">
        <v>5</v>
      </c>
      <c r="CK266" s="193">
        <v>5</v>
      </c>
      <c r="CL266" s="193">
        <v>5</v>
      </c>
      <c r="CM266" s="193">
        <v>5</v>
      </c>
      <c r="CN266" s="193">
        <v>5</v>
      </c>
      <c r="CO266" s="193">
        <v>5</v>
      </c>
      <c r="CP266" s="193">
        <v>5</v>
      </c>
      <c r="CQ266" s="193">
        <v>5</v>
      </c>
      <c r="CR266" s="193">
        <v>5</v>
      </c>
      <c r="CS266" s="193">
        <v>5</v>
      </c>
      <c r="CT266" s="193">
        <v>5</v>
      </c>
      <c r="CU266" s="193">
        <v>5</v>
      </c>
      <c r="CV266" s="193">
        <v>5</v>
      </c>
      <c r="CW266" s="193">
        <v>5</v>
      </c>
      <c r="CX266" s="193">
        <v>5</v>
      </c>
      <c r="CY266" s="193">
        <v>5</v>
      </c>
      <c r="CZ266" s="193">
        <v>5</v>
      </c>
      <c r="DA266" s="193">
        <v>5</v>
      </c>
      <c r="DB266" s="193">
        <v>5</v>
      </c>
      <c r="DC266" s="193">
        <v>5</v>
      </c>
      <c r="DD266" s="193">
        <v>5</v>
      </c>
      <c r="DE266" s="193">
        <v>5</v>
      </c>
      <c r="DF266" s="193">
        <v>5</v>
      </c>
      <c r="DG266" s="193">
        <v>5</v>
      </c>
      <c r="DH266" s="193">
        <v>5</v>
      </c>
      <c r="DI266" s="193">
        <v>5</v>
      </c>
      <c r="DJ266" s="193">
        <v>5</v>
      </c>
      <c r="DK266" s="193">
        <v>5</v>
      </c>
      <c r="DL266" s="193">
        <v>5</v>
      </c>
      <c r="DM266" s="193">
        <v>5</v>
      </c>
      <c r="DN266" s="193">
        <v>5</v>
      </c>
      <c r="DO266" s="193">
        <v>5</v>
      </c>
      <c r="DP266" s="193">
        <v>5</v>
      </c>
      <c r="DQ266" s="193">
        <v>5</v>
      </c>
      <c r="DR266" s="193">
        <v>5</v>
      </c>
      <c r="DS266" s="193">
        <v>5</v>
      </c>
      <c r="DT266" s="193">
        <v>5</v>
      </c>
      <c r="DU266" s="193">
        <v>5</v>
      </c>
      <c r="DV266" s="193">
        <v>5</v>
      </c>
      <c r="DW266" s="193">
        <v>5</v>
      </c>
      <c r="DX266" s="193">
        <v>5</v>
      </c>
      <c r="DY266" s="193">
        <v>5</v>
      </c>
      <c r="DZ266" s="193">
        <v>5</v>
      </c>
      <c r="EA266" s="193">
        <v>5</v>
      </c>
      <c r="EB266" s="193">
        <v>5</v>
      </c>
      <c r="EC266" s="193">
        <v>5</v>
      </c>
      <c r="ED266" s="193">
        <v>5</v>
      </c>
      <c r="EE266" s="193">
        <v>5</v>
      </c>
      <c r="EF266" s="193">
        <v>5</v>
      </c>
      <c r="EG266" s="193">
        <v>5</v>
      </c>
      <c r="EH266" s="193">
        <v>5</v>
      </c>
      <c r="EI266" s="193">
        <v>5</v>
      </c>
      <c r="EJ266" s="193">
        <v>5</v>
      </c>
      <c r="EK266" s="193">
        <v>5</v>
      </c>
      <c r="EL266" s="193">
        <v>5</v>
      </c>
      <c r="EM266" s="193">
        <v>5</v>
      </c>
      <c r="EN266" s="193">
        <v>5</v>
      </c>
      <c r="EO266" s="193">
        <v>5</v>
      </c>
      <c r="EP266" s="193">
        <v>5</v>
      </c>
      <c r="EQ266" s="193">
        <v>5</v>
      </c>
      <c r="ER266" s="193">
        <v>5</v>
      </c>
      <c r="ES266" s="193">
        <v>5</v>
      </c>
      <c r="ET266" s="193">
        <v>5</v>
      </c>
      <c r="EU266" s="193">
        <v>5</v>
      </c>
      <c r="EV266" s="193">
        <v>5</v>
      </c>
      <c r="EW266" s="193">
        <v>5</v>
      </c>
      <c r="EX266" s="193">
        <v>5</v>
      </c>
      <c r="EY266" s="193">
        <v>5</v>
      </c>
      <c r="EZ266" s="193">
        <v>5</v>
      </c>
      <c r="FA266" s="193">
        <v>5</v>
      </c>
      <c r="FB266" s="193">
        <v>5</v>
      </c>
      <c r="FC266" s="193">
        <v>5</v>
      </c>
      <c r="FD266" s="193">
        <v>5</v>
      </c>
      <c r="FE266" s="193">
        <v>5</v>
      </c>
      <c r="FF266" s="193">
        <v>5</v>
      </c>
      <c r="FG266" s="193">
        <v>5</v>
      </c>
      <c r="FH266" s="193">
        <v>5</v>
      </c>
      <c r="FI266" s="193">
        <v>5</v>
      </c>
      <c r="FJ266" s="193">
        <v>5</v>
      </c>
      <c r="FK266" s="193">
        <v>5</v>
      </c>
      <c r="FL266" s="193">
        <v>5</v>
      </c>
      <c r="FM266" s="193">
        <v>5</v>
      </c>
      <c r="FN266" s="193">
        <v>5</v>
      </c>
      <c r="FO266" s="193">
        <v>5</v>
      </c>
      <c r="FP266" s="193">
        <v>5</v>
      </c>
      <c r="FQ266" s="193">
        <v>5</v>
      </c>
      <c r="FR266" s="193">
        <v>5</v>
      </c>
      <c r="FS266" s="193">
        <v>5</v>
      </c>
      <c r="FT266" s="193">
        <v>5</v>
      </c>
      <c r="FU266" s="193">
        <v>5</v>
      </c>
      <c r="FV266" s="193">
        <v>5</v>
      </c>
      <c r="FW266" s="193">
        <v>5</v>
      </c>
      <c r="FX266" s="193">
        <v>5</v>
      </c>
      <c r="FY266" s="193">
        <v>5</v>
      </c>
      <c r="FZ266" s="193">
        <v>5</v>
      </c>
      <c r="GA266" s="193">
        <v>5</v>
      </c>
      <c r="GB266" s="193">
        <v>5</v>
      </c>
      <c r="GC266" s="193">
        <v>5</v>
      </c>
      <c r="GD266" s="193">
        <v>5</v>
      </c>
      <c r="GE266" s="193">
        <v>5</v>
      </c>
      <c r="GF266" s="193">
        <v>5</v>
      </c>
      <c r="GG266" s="193">
        <v>5</v>
      </c>
      <c r="GH266" s="193">
        <v>5</v>
      </c>
      <c r="GI266" s="193">
        <v>5</v>
      </c>
      <c r="GJ266" s="193">
        <v>5</v>
      </c>
      <c r="GK266" s="193">
        <v>5</v>
      </c>
      <c r="GL266" s="193">
        <v>5</v>
      </c>
      <c r="GM266" s="193">
        <v>5</v>
      </c>
      <c r="GN266" s="193">
        <v>5</v>
      </c>
      <c r="GO266" s="193">
        <v>5</v>
      </c>
      <c r="GP266" s="193">
        <v>5</v>
      </c>
      <c r="GQ266" s="193">
        <v>5</v>
      </c>
      <c r="GR266" s="193">
        <v>5</v>
      </c>
      <c r="GS266" s="193">
        <v>5</v>
      </c>
      <c r="GT266" s="193">
        <v>5</v>
      </c>
      <c r="GU266" s="193">
        <v>5</v>
      </c>
      <c r="GV266" s="193">
        <v>5</v>
      </c>
    </row>
    <row r="267" spans="1:204" s="88" customFormat="1" ht="27" customHeight="1" x14ac:dyDescent="0.25">
      <c r="A267" s="196"/>
      <c r="B267" s="191" t="s">
        <v>324</v>
      </c>
      <c r="C267" s="172"/>
      <c r="D267" s="172"/>
      <c r="E267" s="172"/>
      <c r="F267" s="172"/>
      <c r="G267" s="172"/>
      <c r="H267" s="172"/>
      <c r="I267" s="172"/>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c r="AU267" s="173"/>
      <c r="AV267" s="173"/>
      <c r="AW267" s="173"/>
      <c r="AX267" s="173"/>
      <c r="AY267" s="173"/>
      <c r="AZ267" s="173"/>
      <c r="BA267" s="173"/>
      <c r="BB267" s="173"/>
      <c r="BC267" s="173"/>
      <c r="BD267" s="173"/>
      <c r="BE267" s="173"/>
      <c r="BF267" s="173"/>
      <c r="BG267" s="173"/>
      <c r="BH267" s="173"/>
      <c r="BI267" s="173"/>
      <c r="BJ267" s="173"/>
      <c r="BK267" s="173"/>
      <c r="BL267" s="173"/>
      <c r="BM267" s="173"/>
      <c r="BN267" s="173"/>
      <c r="BO267" s="173"/>
      <c r="BP267" s="173"/>
      <c r="BQ267" s="173"/>
      <c r="BR267" s="173"/>
      <c r="BS267" s="173"/>
      <c r="BT267" s="173"/>
      <c r="BU267" s="173"/>
      <c r="BV267" s="173"/>
      <c r="BW267" s="173"/>
      <c r="BX267" s="173"/>
      <c r="BY267" s="173"/>
      <c r="BZ267" s="173"/>
      <c r="CA267" s="173"/>
      <c r="CB267" s="173"/>
      <c r="CC267" s="173"/>
      <c r="CD267" s="173"/>
      <c r="CE267" s="173"/>
      <c r="CF267" s="173"/>
      <c r="CG267" s="173"/>
      <c r="CH267" s="173"/>
      <c r="CI267" s="173"/>
      <c r="CJ267" s="173"/>
      <c r="CK267" s="173"/>
      <c r="CL267" s="173"/>
      <c r="CM267" s="173"/>
      <c r="CN267" s="173"/>
      <c r="CO267" s="173"/>
      <c r="CP267" s="173"/>
      <c r="CQ267" s="173"/>
      <c r="CR267" s="173"/>
      <c r="CS267" s="173"/>
      <c r="CT267" s="173"/>
      <c r="CU267" s="173"/>
      <c r="CV267" s="173"/>
      <c r="CW267" s="173"/>
      <c r="CX267" s="173"/>
      <c r="CY267" s="173"/>
      <c r="CZ267" s="173"/>
      <c r="DA267" s="173"/>
      <c r="DB267" s="173"/>
      <c r="DC267" s="173"/>
      <c r="DD267" s="173"/>
      <c r="DE267" s="173"/>
      <c r="DF267" s="173"/>
      <c r="DG267" s="173"/>
      <c r="DH267" s="173"/>
      <c r="DI267" s="173"/>
      <c r="DJ267" s="173"/>
      <c r="DK267" s="173"/>
      <c r="DL267" s="173"/>
      <c r="DM267" s="173"/>
      <c r="DN267" s="173"/>
      <c r="DO267" s="173"/>
      <c r="DP267" s="173"/>
      <c r="DQ267" s="173"/>
      <c r="DR267" s="173"/>
      <c r="DS267" s="173"/>
      <c r="DT267" s="173"/>
      <c r="DU267" s="173"/>
      <c r="DV267" s="173"/>
      <c r="DW267" s="173"/>
      <c r="DX267" s="173"/>
      <c r="DY267" s="173"/>
      <c r="DZ267" s="173"/>
      <c r="EA267" s="173"/>
      <c r="EB267" s="173"/>
      <c r="EC267" s="173"/>
      <c r="ED267" s="173"/>
      <c r="EE267" s="173"/>
      <c r="EF267" s="173"/>
      <c r="EG267" s="173"/>
      <c r="EH267" s="173"/>
      <c r="EI267" s="173"/>
      <c r="EJ267" s="173"/>
      <c r="EK267" s="173"/>
      <c r="EL267" s="173"/>
      <c r="EM267" s="173"/>
      <c r="EN267" s="173"/>
      <c r="EO267" s="173"/>
      <c r="EP267" s="173"/>
      <c r="EQ267" s="173"/>
      <c r="ER267" s="173"/>
      <c r="ES267" s="173"/>
      <c r="ET267" s="173"/>
      <c r="EU267" s="173"/>
      <c r="EV267" s="173"/>
      <c r="EW267" s="173"/>
      <c r="EX267" s="173"/>
      <c r="EY267" s="173"/>
      <c r="EZ267" s="173"/>
      <c r="FA267" s="173"/>
      <c r="FB267" s="173"/>
      <c r="FC267" s="173"/>
      <c r="FD267" s="173"/>
      <c r="FE267" s="173"/>
      <c r="FF267" s="173"/>
      <c r="FG267" s="173"/>
      <c r="FH267" s="173"/>
      <c r="FI267" s="173"/>
      <c r="FJ267" s="173"/>
      <c r="FK267" s="173"/>
      <c r="FL267" s="173"/>
      <c r="FM267" s="173"/>
      <c r="FN267" s="173"/>
      <c r="FO267" s="173"/>
      <c r="FP267" s="173"/>
      <c r="FQ267" s="173"/>
      <c r="FR267" s="173"/>
      <c r="FS267" s="173"/>
      <c r="FT267" s="173"/>
      <c r="FU267" s="173"/>
      <c r="FV267" s="173"/>
      <c r="FW267" s="173"/>
      <c r="FX267" s="173"/>
      <c r="FY267" s="173"/>
      <c r="FZ267" s="173"/>
      <c r="GA267" s="173"/>
      <c r="GB267" s="173"/>
      <c r="GC267" s="173"/>
      <c r="GD267" s="173"/>
      <c r="GE267" s="173"/>
      <c r="GF267" s="173"/>
      <c r="GG267" s="173"/>
      <c r="GH267" s="173"/>
      <c r="GI267" s="173"/>
      <c r="GJ267" s="173"/>
      <c r="GK267" s="173"/>
      <c r="GL267" s="173"/>
      <c r="GM267" s="173"/>
      <c r="GN267" s="173"/>
      <c r="GO267" s="173"/>
      <c r="GP267" s="173"/>
      <c r="GQ267" s="173"/>
      <c r="GR267" s="173"/>
      <c r="GS267" s="173"/>
      <c r="GT267" s="173"/>
      <c r="GU267" s="173"/>
      <c r="GV267" s="173"/>
    </row>
    <row r="268" spans="1:204" ht="51" x14ac:dyDescent="0.2">
      <c r="A268" s="197" t="s">
        <v>325</v>
      </c>
      <c r="B268" s="76" t="s">
        <v>326</v>
      </c>
      <c r="C268" s="98" t="s">
        <v>318</v>
      </c>
      <c r="D268" s="198"/>
      <c r="E268" s="137" t="s">
        <v>327</v>
      </c>
      <c r="F268" s="51" t="s">
        <v>94</v>
      </c>
      <c r="G268" s="199">
        <f t="shared" ref="G268:G270" si="126">K268</f>
        <v>1</v>
      </c>
      <c r="H268" s="199">
        <f t="shared" si="125"/>
        <v>1</v>
      </c>
      <c r="I268" s="199">
        <f t="shared" si="125"/>
        <v>1</v>
      </c>
      <c r="J268" s="39" t="s">
        <v>192</v>
      </c>
      <c r="K268" s="199">
        <v>1</v>
      </c>
      <c r="L268" s="199">
        <v>1</v>
      </c>
      <c r="M268" s="199">
        <v>1</v>
      </c>
      <c r="N268" s="40"/>
      <c r="O268" s="40"/>
      <c r="P268" s="40"/>
      <c r="Q268" s="40"/>
      <c r="R268" s="40"/>
      <c r="S268" s="40"/>
      <c r="T268" s="40"/>
      <c r="U268" s="40"/>
      <c r="V268" s="41"/>
      <c r="W268" s="41"/>
      <c r="X268" s="41"/>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1"/>
      <c r="CZ268" s="41"/>
      <c r="DA268" s="41"/>
      <c r="DB268" s="41"/>
      <c r="DC268" s="41"/>
      <c r="DD268" s="41"/>
      <c r="DE268" s="41"/>
      <c r="DF268" s="41"/>
      <c r="DG268" s="41"/>
      <c r="DH268" s="41"/>
      <c r="DI268" s="41"/>
      <c r="DJ268" s="41"/>
      <c r="DK268" s="41"/>
      <c r="DL268" s="41"/>
      <c r="DM268" s="41"/>
      <c r="DN268" s="41"/>
      <c r="DO268" s="41"/>
      <c r="DP268" s="41"/>
      <c r="DQ268" s="41"/>
      <c r="DR268" s="41"/>
      <c r="DS268" s="41"/>
      <c r="DT268" s="41"/>
      <c r="DU268" s="41"/>
      <c r="DV268" s="41"/>
      <c r="DW268" s="41"/>
      <c r="DX268" s="41"/>
      <c r="DY268" s="41"/>
      <c r="DZ268" s="41"/>
      <c r="EA268" s="41"/>
      <c r="EB268" s="41"/>
      <c r="EC268" s="41"/>
      <c r="ED268" s="41"/>
      <c r="EE268" s="41"/>
      <c r="EF268" s="41"/>
      <c r="EG268" s="41"/>
      <c r="EH268" s="41"/>
      <c r="EI268" s="41"/>
      <c r="EJ268" s="41"/>
      <c r="EK268" s="41"/>
      <c r="EL268" s="41"/>
      <c r="EM268" s="41"/>
      <c r="EN268" s="41"/>
      <c r="EO268" s="41"/>
      <c r="EP268" s="41"/>
      <c r="EQ268" s="41"/>
      <c r="ER268" s="41"/>
      <c r="ES268" s="41"/>
      <c r="ET268" s="41"/>
      <c r="EU268" s="41"/>
      <c r="EV268" s="41"/>
      <c r="EW268" s="41"/>
      <c r="EX268" s="41"/>
      <c r="EY268" s="41"/>
      <c r="EZ268" s="41"/>
      <c r="FA268" s="41"/>
      <c r="FB268" s="41"/>
      <c r="FC268" s="41"/>
      <c r="FD268" s="41"/>
      <c r="FE268" s="41"/>
      <c r="FF268" s="41"/>
      <c r="FG268" s="41"/>
      <c r="FH268" s="41"/>
      <c r="FI268" s="41"/>
      <c r="FJ268" s="41"/>
      <c r="FK268" s="41"/>
      <c r="FL268" s="41"/>
      <c r="FM268" s="41"/>
      <c r="FN268" s="41"/>
      <c r="FO268" s="41"/>
      <c r="FP268" s="41"/>
      <c r="FQ268" s="41"/>
      <c r="FR268" s="41"/>
      <c r="FS268" s="41"/>
      <c r="FT268" s="41"/>
      <c r="FU268" s="41"/>
      <c r="FV268" s="41"/>
      <c r="FW268" s="41"/>
      <c r="FX268" s="41"/>
      <c r="FY268" s="41"/>
      <c r="FZ268" s="41"/>
      <c r="GA268" s="41"/>
      <c r="GB268" s="41"/>
      <c r="GC268" s="41"/>
      <c r="GD268" s="41"/>
      <c r="GE268" s="41"/>
      <c r="GF268" s="41"/>
      <c r="GG268" s="41"/>
      <c r="GH268" s="41"/>
      <c r="GI268" s="41"/>
      <c r="GJ268" s="41"/>
      <c r="GK268" s="41"/>
      <c r="GL268" s="41"/>
      <c r="GM268" s="41"/>
      <c r="GN268" s="41"/>
      <c r="GO268" s="41"/>
      <c r="GP268" s="41"/>
      <c r="GQ268" s="41"/>
      <c r="GR268" s="41"/>
      <c r="GS268" s="41"/>
      <c r="GT268" s="41"/>
      <c r="GU268" s="41"/>
      <c r="GV268" s="41"/>
    </row>
    <row r="269" spans="1:204" ht="76.5" x14ac:dyDescent="0.2">
      <c r="A269" s="42" t="s">
        <v>328</v>
      </c>
      <c r="B269" s="118" t="s">
        <v>329</v>
      </c>
      <c r="C269" s="98" t="s">
        <v>242</v>
      </c>
      <c r="D269" s="50"/>
      <c r="E269" s="98" t="s">
        <v>330</v>
      </c>
      <c r="F269" s="40" t="s">
        <v>94</v>
      </c>
      <c r="G269" s="199">
        <f t="shared" si="126"/>
        <v>4</v>
      </c>
      <c r="H269" s="199">
        <f t="shared" si="125"/>
        <v>4</v>
      </c>
      <c r="I269" s="199">
        <f t="shared" si="125"/>
        <v>4</v>
      </c>
      <c r="J269" s="39" t="s">
        <v>192</v>
      </c>
      <c r="K269" s="200">
        <v>4</v>
      </c>
      <c r="L269" s="200">
        <v>4</v>
      </c>
      <c r="M269" s="200">
        <v>4</v>
      </c>
      <c r="N269" s="40"/>
      <c r="O269" s="40"/>
      <c r="P269" s="40"/>
      <c r="Q269" s="40"/>
      <c r="R269" s="40"/>
      <c r="S269" s="40"/>
      <c r="T269" s="40"/>
      <c r="U269" s="40"/>
      <c r="V269" s="41"/>
      <c r="W269" s="41"/>
      <c r="X269" s="41"/>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41"/>
      <c r="DB269" s="41"/>
      <c r="DC269" s="41"/>
      <c r="DD269" s="41"/>
      <c r="DE269" s="41"/>
      <c r="DF269" s="41"/>
      <c r="DG269" s="41"/>
      <c r="DH269" s="41"/>
      <c r="DI269" s="41"/>
      <c r="DJ269" s="41"/>
      <c r="DK269" s="41"/>
      <c r="DL269" s="41"/>
      <c r="DM269" s="41"/>
      <c r="DN269" s="41"/>
      <c r="DO269" s="41"/>
      <c r="DP269" s="41"/>
      <c r="DQ269" s="41"/>
      <c r="DR269" s="41"/>
      <c r="DS269" s="41"/>
      <c r="DT269" s="41"/>
      <c r="DU269" s="41"/>
      <c r="DV269" s="41"/>
      <c r="DW269" s="41"/>
      <c r="DX269" s="41"/>
      <c r="DY269" s="41"/>
      <c r="DZ269" s="41"/>
      <c r="EA269" s="41"/>
      <c r="EB269" s="41"/>
      <c r="EC269" s="41"/>
      <c r="ED269" s="41"/>
      <c r="EE269" s="41"/>
      <c r="EF269" s="41"/>
      <c r="EG269" s="41"/>
      <c r="EH269" s="41"/>
      <c r="EI269" s="41"/>
      <c r="EJ269" s="41"/>
      <c r="EK269" s="41"/>
      <c r="EL269" s="41"/>
      <c r="EM269" s="41"/>
      <c r="EN269" s="41"/>
      <c r="EO269" s="41"/>
      <c r="EP269" s="41"/>
      <c r="EQ269" s="41"/>
      <c r="ER269" s="41"/>
      <c r="ES269" s="41"/>
      <c r="ET269" s="41"/>
      <c r="EU269" s="41"/>
      <c r="EV269" s="41"/>
      <c r="EW269" s="41"/>
      <c r="EX269" s="41"/>
      <c r="EY269" s="41"/>
      <c r="EZ269" s="41"/>
      <c r="FA269" s="41"/>
      <c r="FB269" s="41"/>
      <c r="FC269" s="41"/>
      <c r="FD269" s="41"/>
      <c r="FE269" s="41"/>
      <c r="FF269" s="41"/>
      <c r="FG269" s="41"/>
      <c r="FH269" s="41"/>
      <c r="FI269" s="41"/>
      <c r="FJ269" s="41"/>
      <c r="FK269" s="41"/>
      <c r="FL269" s="41"/>
      <c r="FM269" s="41"/>
      <c r="FN269" s="41"/>
      <c r="FO269" s="41"/>
      <c r="FP269" s="41"/>
      <c r="FQ269" s="41"/>
      <c r="FR269" s="41"/>
      <c r="FS269" s="41"/>
      <c r="FT269" s="41"/>
      <c r="FU269" s="41"/>
      <c r="FV269" s="41"/>
      <c r="FW269" s="41"/>
      <c r="FX269" s="41"/>
      <c r="FY269" s="41"/>
      <c r="FZ269" s="41"/>
      <c r="GA269" s="41"/>
      <c r="GB269" s="41"/>
      <c r="GC269" s="41"/>
      <c r="GD269" s="41"/>
      <c r="GE269" s="41"/>
      <c r="GF269" s="41"/>
      <c r="GG269" s="41"/>
      <c r="GH269" s="41"/>
      <c r="GI269" s="41"/>
      <c r="GJ269" s="41"/>
      <c r="GK269" s="41"/>
      <c r="GL269" s="41"/>
      <c r="GM269" s="41"/>
      <c r="GN269" s="41"/>
      <c r="GO269" s="41"/>
      <c r="GP269" s="41"/>
      <c r="GQ269" s="41"/>
      <c r="GR269" s="41"/>
      <c r="GS269" s="41"/>
      <c r="GT269" s="41"/>
      <c r="GU269" s="41"/>
      <c r="GV269" s="41"/>
    </row>
    <row r="270" spans="1:204" ht="25.5" x14ac:dyDescent="0.2">
      <c r="A270" s="42" t="s">
        <v>331</v>
      </c>
      <c r="B270" s="201" t="s">
        <v>332</v>
      </c>
      <c r="C270" s="98" t="s">
        <v>333</v>
      </c>
      <c r="D270" s="66"/>
      <c r="E270" s="98"/>
      <c r="F270" s="40" t="s">
        <v>94</v>
      </c>
      <c r="G270" s="199">
        <f t="shared" si="126"/>
        <v>1</v>
      </c>
      <c r="H270" s="199">
        <f t="shared" si="125"/>
        <v>1</v>
      </c>
      <c r="I270" s="199">
        <f t="shared" si="125"/>
        <v>1</v>
      </c>
      <c r="J270" s="39" t="s">
        <v>192</v>
      </c>
      <c r="K270" s="200">
        <v>1</v>
      </c>
      <c r="L270" s="200">
        <v>1</v>
      </c>
      <c r="M270" s="200">
        <v>1</v>
      </c>
      <c r="N270" s="40"/>
      <c r="O270" s="40"/>
      <c r="P270" s="40"/>
      <c r="Q270" s="40"/>
      <c r="R270" s="40"/>
      <c r="S270" s="40"/>
      <c r="T270" s="40"/>
      <c r="U270" s="40"/>
      <c r="V270" s="41"/>
      <c r="W270" s="41"/>
      <c r="X270" s="41"/>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1"/>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41"/>
      <c r="DR270" s="41"/>
      <c r="DS270" s="41"/>
      <c r="DT270" s="41"/>
      <c r="DU270" s="41"/>
      <c r="DV270" s="41"/>
      <c r="DW270" s="41"/>
      <c r="DX270" s="41"/>
      <c r="DY270" s="41"/>
      <c r="DZ270" s="41"/>
      <c r="EA270" s="41"/>
      <c r="EB270" s="41"/>
      <c r="EC270" s="41"/>
      <c r="ED270" s="41"/>
      <c r="EE270" s="41"/>
      <c r="EF270" s="41"/>
      <c r="EG270" s="41"/>
      <c r="EH270" s="41"/>
      <c r="EI270" s="41"/>
      <c r="EJ270" s="41"/>
      <c r="EK270" s="41"/>
      <c r="EL270" s="41"/>
      <c r="EM270" s="41"/>
      <c r="EN270" s="41"/>
      <c r="EO270" s="41"/>
      <c r="EP270" s="41"/>
      <c r="EQ270" s="41"/>
      <c r="ER270" s="41"/>
      <c r="ES270" s="41"/>
      <c r="ET270" s="41"/>
      <c r="EU270" s="41"/>
      <c r="EV270" s="41"/>
      <c r="EW270" s="41"/>
      <c r="EX270" s="41"/>
      <c r="EY270" s="41"/>
      <c r="EZ270" s="41"/>
      <c r="FA270" s="41"/>
      <c r="FB270" s="41"/>
      <c r="FC270" s="41"/>
      <c r="FD270" s="41"/>
      <c r="FE270" s="41"/>
      <c r="FF270" s="41"/>
      <c r="FG270" s="41"/>
      <c r="FH270" s="41"/>
      <c r="FI270" s="41"/>
      <c r="FJ270" s="41"/>
      <c r="FK270" s="41"/>
      <c r="FL270" s="41"/>
      <c r="FM270" s="41"/>
      <c r="FN270" s="41"/>
      <c r="FO270" s="41"/>
      <c r="FP270" s="41"/>
      <c r="FQ270" s="41"/>
      <c r="FR270" s="41"/>
      <c r="FS270" s="41"/>
      <c r="FT270" s="41"/>
      <c r="FU270" s="41"/>
      <c r="FV270" s="41"/>
      <c r="FW270" s="41"/>
      <c r="FX270" s="41"/>
      <c r="FY270" s="41"/>
      <c r="FZ270" s="41"/>
      <c r="GA270" s="41"/>
      <c r="GB270" s="41"/>
      <c r="GC270" s="41"/>
      <c r="GD270" s="41"/>
      <c r="GE270" s="41"/>
      <c r="GF270" s="41"/>
      <c r="GG270" s="41"/>
      <c r="GH270" s="41"/>
      <c r="GI270" s="41"/>
      <c r="GJ270" s="41"/>
      <c r="GK270" s="41"/>
      <c r="GL270" s="41"/>
      <c r="GM270" s="41"/>
      <c r="GN270" s="41"/>
      <c r="GO270" s="41"/>
      <c r="GP270" s="41"/>
      <c r="GQ270" s="41"/>
      <c r="GR270" s="41"/>
      <c r="GS270" s="41"/>
      <c r="GT270" s="41"/>
      <c r="GU270" s="41"/>
      <c r="GV270" s="41"/>
    </row>
    <row r="271" spans="1:204" x14ac:dyDescent="0.2">
      <c r="A271" s="419" t="s">
        <v>334</v>
      </c>
      <c r="B271" s="419"/>
      <c r="C271" s="419"/>
      <c r="D271" s="202"/>
      <c r="E271" s="203"/>
      <c r="F271" s="203"/>
      <c r="G271" s="203"/>
      <c r="H271" s="203"/>
      <c r="I271" s="203"/>
      <c r="J271" s="203"/>
    </row>
    <row r="272" spans="1:204" ht="21" customHeight="1" x14ac:dyDescent="0.25">
      <c r="A272" s="411"/>
      <c r="B272" s="411"/>
      <c r="C272" s="411"/>
      <c r="D272" s="411"/>
      <c r="E272" s="411"/>
      <c r="F272" s="411"/>
      <c r="G272" s="411"/>
      <c r="H272" s="411"/>
      <c r="I272" s="411"/>
      <c r="J272" s="411"/>
      <c r="K272" s="204"/>
      <c r="L272" s="204"/>
    </row>
    <row r="274" spans="1:2" x14ac:dyDescent="0.2">
      <c r="A274" s="205"/>
      <c r="B274" s="1" t="s">
        <v>2</v>
      </c>
    </row>
    <row r="275" spans="1:2" x14ac:dyDescent="0.2">
      <c r="A275" s="206"/>
      <c r="B275" s="1" t="s">
        <v>3</v>
      </c>
    </row>
    <row r="276" spans="1:2" ht="18.75" x14ac:dyDescent="0.3">
      <c r="A276" s="207"/>
      <c r="B276" s="1" t="s">
        <v>4</v>
      </c>
    </row>
    <row r="277" spans="1:2" x14ac:dyDescent="0.2">
      <c r="A277" s="208"/>
      <c r="B277" s="1" t="s">
        <v>335</v>
      </c>
    </row>
    <row r="278" spans="1:2" x14ac:dyDescent="0.2">
      <c r="A278" s="209">
        <v>123456789</v>
      </c>
      <c r="B278" s="2" t="s">
        <v>6</v>
      </c>
    </row>
  </sheetData>
  <mergeCells count="21">
    <mergeCell ref="K2:K3"/>
    <mergeCell ref="B13:B14"/>
    <mergeCell ref="B15:B16"/>
    <mergeCell ref="B56:B58"/>
    <mergeCell ref="C56:C58"/>
    <mergeCell ref="F1:F3"/>
    <mergeCell ref="G1:G3"/>
    <mergeCell ref="H1:H3"/>
    <mergeCell ref="I1:I3"/>
    <mergeCell ref="J1:J3"/>
    <mergeCell ref="B69:B70"/>
    <mergeCell ref="C69:C70"/>
    <mergeCell ref="A234:A235"/>
    <mergeCell ref="A236:A237"/>
    <mergeCell ref="A238:A245"/>
    <mergeCell ref="A272:J272"/>
    <mergeCell ref="A249:A250"/>
    <mergeCell ref="B249:B250"/>
    <mergeCell ref="A251:A252"/>
    <mergeCell ref="B251:B252"/>
    <mergeCell ref="A271:C271"/>
  </mergeCells>
  <conditionalFormatting sqref="CA5:CO5">
    <cfRule type="cellIs" dxfId="4" priority="2" operator="equal">
      <formula>"ОЦ"</formula>
    </cfRule>
  </conditionalFormatting>
  <conditionalFormatting sqref="DE5:DV5">
    <cfRule type="cellIs" dxfId="3" priority="1" operator="equal">
      <formula>"ОЦ"</formula>
    </cfRule>
  </conditionalFormatting>
  <dataValidations count="2">
    <dataValidation type="list" allowBlank="1" showInputMessage="1" showErrorMessage="1" sqref="F254:F266 F181:F190 F268:F271 F249:F252 F232:F247 F8:F52 F192:F230 F54:F179">
      <formula1>единицы</formula1>
    </dataValidation>
    <dataValidation type="list" allowBlank="1" showInputMessage="1" showErrorMessage="1" sqref="J192:L192 J54:L57 J182:J190 K238:L244 J254:J266 K196:L196 J268:J271 J232:J247 K246:L246 J249:J252 K271:L271 K69:L69 K21:L34 J51:L52 K8:L8 K11:L16 K37:L47 J8:J50 K183:L188 J181:L181 J193:J230 J58:J179">
      <formula1>выбор</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'J:\Отдел мониторинга и реформирования бюджетного процесса\Фин.грамотность\Региональная программа\3. Программа 2025-2027 гг (проект)\Версия 3 НН\[Проект Плана мероприятий НН.xlsx]Лист1'!#REF!</xm:f>
          </x14:formula1>
          <xm:sqref>D181:D190 D268:D270 D249:D252 D232:D247 D254:D266 D8:D52 D192:D230 D54:D179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D239"/>
  <sheetViews>
    <sheetView tabSelected="1" view="pageBreakPreview" zoomScale="85" zoomScaleSheetLayoutView="85" workbookViewId="0">
      <pane xSplit="2" ySplit="5" topLeftCell="C219" activePane="bottomRight" state="frozen"/>
      <selection activeCell="F10" sqref="F10"/>
      <selection pane="topRight"/>
      <selection pane="bottomLeft"/>
      <selection pane="bottomRight" activeCell="F221" sqref="F221"/>
    </sheetView>
  </sheetViews>
  <sheetFormatPr defaultColWidth="9.140625" defaultRowHeight="12.75" outlineLevelRow="1" outlineLevelCol="1" x14ac:dyDescent="0.2"/>
  <cols>
    <col min="1" max="1" width="9.140625" style="243" customWidth="1"/>
    <col min="2" max="2" width="14" style="243" hidden="1" customWidth="1"/>
    <col min="3" max="3" width="82.42578125" style="243" customWidth="1"/>
    <col min="4" max="4" width="28.85546875" style="243" customWidth="1"/>
    <col min="5" max="5" width="16" style="252" customWidth="1"/>
    <col min="6" max="6" width="44.7109375" style="243" customWidth="1"/>
    <col min="7" max="7" width="7.5703125" style="243" customWidth="1"/>
    <col min="8" max="10" width="8.5703125" style="243" customWidth="1"/>
    <col min="11" max="11" width="13.42578125" style="243" customWidth="1"/>
    <col min="12" max="12" width="8.7109375" style="243" hidden="1" customWidth="1" outlineLevel="1"/>
    <col min="13" max="19" width="6.85546875" style="243" hidden="1" customWidth="1" outlineLevel="1"/>
    <col min="20" max="20" width="7.140625" style="243" hidden="1" customWidth="1" outlineLevel="1"/>
    <col min="21" max="21" width="7.7109375" style="243" hidden="1" customWidth="1" outlineLevel="1"/>
    <col min="22" max="22" width="7.140625" style="243" hidden="1" customWidth="1" outlineLevel="1"/>
    <col min="23" max="25" width="6.7109375" style="243" hidden="1" customWidth="1" outlineLevel="1"/>
    <col min="26" max="29" width="6.85546875" style="246" hidden="1" customWidth="1" outlineLevel="1"/>
    <col min="30" max="30" width="8" style="246" hidden="1" customWidth="1" outlineLevel="1"/>
    <col min="31" max="31" width="7.5703125" style="246" hidden="1" customWidth="1" outlineLevel="1"/>
    <col min="32" max="37" width="7" style="243" hidden="1" customWidth="1" outlineLevel="1"/>
    <col min="38" max="40" width="6.85546875" style="243" hidden="1" customWidth="1" outlineLevel="1"/>
    <col min="41" max="41" width="7.28515625" style="243" hidden="1" customWidth="1" outlineLevel="1"/>
    <col min="42" max="44" width="5.42578125" style="243" hidden="1" customWidth="1" outlineLevel="1"/>
    <col min="45" max="45" width="6.5703125" style="243" hidden="1" customWidth="1" outlineLevel="1"/>
    <col min="46" max="48" width="8.28515625" style="243" hidden="1" customWidth="1" outlineLevel="1"/>
    <col min="49" max="50" width="6.140625" style="243" hidden="1" customWidth="1" outlineLevel="1"/>
    <col min="51" max="51" width="5.7109375" style="243" hidden="1" customWidth="1" outlineLevel="1"/>
    <col min="52" max="54" width="7.7109375" style="243" hidden="1" customWidth="1" outlineLevel="1"/>
    <col min="55" max="55" width="10.42578125" style="243" hidden="1" customWidth="1" outlineLevel="1"/>
    <col min="56" max="56" width="9.5703125" style="243" hidden="1" customWidth="1" outlineLevel="1"/>
    <col min="57" max="57" width="10.5703125" style="243" hidden="1" customWidth="1" outlineLevel="1"/>
    <col min="58" max="62" width="5.7109375" style="243" hidden="1" customWidth="1" outlineLevel="1"/>
    <col min="63" max="63" width="4.5703125" style="243" hidden="1" customWidth="1" outlineLevel="1"/>
    <col min="64" max="71" width="5.5703125" style="243" hidden="1" customWidth="1" outlineLevel="1"/>
    <col min="72" max="74" width="6.140625" style="243" hidden="1" customWidth="1" outlineLevel="1"/>
    <col min="75" max="77" width="6.85546875" style="243" hidden="1" customWidth="1" outlineLevel="1"/>
    <col min="78" max="79" width="7.28515625" style="243" hidden="1" customWidth="1" outlineLevel="1"/>
    <col min="80" max="80" width="6.140625" style="243" hidden="1" customWidth="1" outlineLevel="1"/>
    <col min="81" max="83" width="6.28515625" style="243" hidden="1" customWidth="1" outlineLevel="1"/>
    <col min="84" max="84" width="4.7109375" style="243" hidden="1" customWidth="1" outlineLevel="1"/>
    <col min="85" max="86" width="6.140625" style="243" hidden="1" customWidth="1" outlineLevel="1"/>
    <col min="87" max="89" width="6.140625" style="246" hidden="1" customWidth="1" outlineLevel="1"/>
    <col min="90" max="90" width="5.7109375" style="246" hidden="1" customWidth="1" outlineLevel="1"/>
    <col min="91" max="93" width="6.42578125" style="246" hidden="1" customWidth="1" outlineLevel="1"/>
    <col min="94" max="96" width="6.85546875" style="246" hidden="1" customWidth="1" outlineLevel="1"/>
    <col min="97" max="97" width="5.85546875" style="246" hidden="1" customWidth="1" outlineLevel="1"/>
    <col min="98" max="102" width="6" style="246" hidden="1" customWidth="1" outlineLevel="1"/>
    <col min="103" max="108" width="5.85546875" style="246" hidden="1" customWidth="1" outlineLevel="1"/>
    <col min="109" max="111" width="6.140625" style="246" hidden="1" customWidth="1" outlineLevel="1"/>
    <col min="112" max="117" width="5.7109375" style="246" hidden="1" customWidth="1" outlineLevel="1"/>
    <col min="118" max="120" width="5" style="246" hidden="1" customWidth="1" outlineLevel="1"/>
    <col min="121" max="123" width="6.42578125" style="246" hidden="1" customWidth="1" outlineLevel="1"/>
    <col min="124" max="126" width="5.42578125" style="246" hidden="1" customWidth="1" outlineLevel="1"/>
    <col min="127" max="129" width="6" style="246" hidden="1" customWidth="1" outlineLevel="1"/>
    <col min="130" max="132" width="5.7109375" style="246" hidden="1" customWidth="1" outlineLevel="1"/>
    <col min="133" max="135" width="5.85546875" style="246" hidden="1" customWidth="1" outlineLevel="1"/>
    <col min="136" max="138" width="6.140625" style="246" hidden="1" customWidth="1" outlineLevel="1"/>
    <col min="139" max="141" width="6.5703125" style="246" hidden="1" customWidth="1" outlineLevel="1"/>
    <col min="142" max="144" width="6.28515625" style="246" hidden="1" customWidth="1" outlineLevel="1"/>
    <col min="145" max="147" width="5.85546875" style="246" hidden="1" customWidth="1" outlineLevel="1"/>
    <col min="148" max="150" width="6" style="246" hidden="1" customWidth="1" outlineLevel="1"/>
    <col min="151" max="153" width="5.5703125" style="246" hidden="1" customWidth="1" outlineLevel="1"/>
    <col min="154" max="154" width="5.7109375" style="246" hidden="1" customWidth="1" outlineLevel="1"/>
    <col min="155" max="155" width="5.140625" style="246" hidden="1" customWidth="1" outlineLevel="1"/>
    <col min="156" max="156" width="5.42578125" style="246" hidden="1" customWidth="1" outlineLevel="1"/>
    <col min="157" max="210" width="5.28515625" style="246" hidden="1" customWidth="1" outlineLevel="1"/>
    <col min="211" max="211" width="9.140625" style="243" hidden="1" customWidth="1" outlineLevel="1"/>
    <col min="212" max="212" width="9.140625" style="243" collapsed="1"/>
    <col min="213" max="16384" width="9.140625" style="243"/>
  </cols>
  <sheetData>
    <row r="1" spans="1:210" ht="117.75" customHeight="1" outlineLevel="1" x14ac:dyDescent="0.25">
      <c r="E1" s="244"/>
      <c r="G1" s="438" t="s">
        <v>336</v>
      </c>
      <c r="H1" s="438"/>
      <c r="I1" s="438"/>
      <c r="J1" s="438"/>
      <c r="K1" s="438"/>
      <c r="L1" s="439"/>
      <c r="T1" s="245"/>
      <c r="U1" s="245"/>
      <c r="V1" s="245"/>
      <c r="W1" s="245"/>
      <c r="X1" s="245"/>
      <c r="Y1" s="245"/>
    </row>
    <row r="2" spans="1:210" s="249" customFormat="1" ht="88.5" customHeight="1" outlineLevel="1" x14ac:dyDescent="0.3">
      <c r="A2" s="247"/>
      <c r="B2" s="247"/>
      <c r="C2" s="440" t="s">
        <v>337</v>
      </c>
      <c r="D2" s="440"/>
      <c r="E2" s="440"/>
      <c r="F2" s="440"/>
      <c r="G2" s="440"/>
      <c r="H2" s="440"/>
      <c r="I2" s="440"/>
      <c r="J2" s="440"/>
      <c r="K2" s="248"/>
      <c r="L2" s="439"/>
      <c r="M2" s="247"/>
      <c r="T2" s="250"/>
      <c r="U2" s="250"/>
      <c r="V2" s="250"/>
      <c r="W2" s="250"/>
      <c r="X2" s="250"/>
      <c r="Y2" s="250"/>
      <c r="Z2" s="251"/>
      <c r="AA2" s="251"/>
      <c r="AB2" s="251"/>
      <c r="AC2" s="251"/>
      <c r="AD2" s="251"/>
      <c r="AE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251"/>
      <c r="DY2" s="251"/>
      <c r="DZ2" s="251"/>
      <c r="EA2" s="251"/>
      <c r="EB2" s="251"/>
      <c r="EC2" s="251"/>
      <c r="ED2" s="251"/>
      <c r="EE2" s="251"/>
      <c r="EF2" s="251"/>
      <c r="EG2" s="251"/>
      <c r="EH2" s="251"/>
      <c r="EI2" s="251"/>
      <c r="EJ2" s="251"/>
      <c r="EK2" s="251"/>
      <c r="EL2" s="251"/>
      <c r="EM2" s="251"/>
      <c r="EN2" s="251"/>
      <c r="EO2" s="251"/>
      <c r="EP2" s="251"/>
      <c r="EQ2" s="251"/>
      <c r="ER2" s="251"/>
      <c r="ES2" s="251"/>
      <c r="ET2" s="251"/>
      <c r="EU2" s="251"/>
      <c r="EV2" s="251"/>
      <c r="EW2" s="251"/>
      <c r="EX2" s="251"/>
      <c r="EY2" s="251"/>
      <c r="EZ2" s="251"/>
      <c r="FA2" s="251"/>
      <c r="FB2" s="251"/>
      <c r="FC2" s="251"/>
      <c r="FD2" s="251"/>
      <c r="FE2" s="251"/>
      <c r="FF2" s="251"/>
      <c r="FG2" s="251"/>
      <c r="FH2" s="251"/>
      <c r="FI2" s="251"/>
      <c r="FJ2" s="251"/>
      <c r="FK2" s="251"/>
      <c r="FL2" s="251"/>
      <c r="FM2" s="251"/>
      <c r="FN2" s="251"/>
      <c r="FO2" s="251"/>
      <c r="FP2" s="251"/>
      <c r="FQ2" s="251"/>
      <c r="FR2" s="251"/>
      <c r="FS2" s="251"/>
      <c r="FT2" s="251"/>
      <c r="FU2" s="251"/>
      <c r="FV2" s="251"/>
      <c r="FW2" s="251"/>
      <c r="FX2" s="251"/>
      <c r="FY2" s="251"/>
      <c r="FZ2" s="251"/>
      <c r="GA2" s="251"/>
      <c r="GB2" s="251"/>
      <c r="GC2" s="251"/>
      <c r="GD2" s="251"/>
      <c r="GE2" s="251"/>
      <c r="GF2" s="251"/>
      <c r="GG2" s="251"/>
      <c r="GH2" s="251"/>
      <c r="GI2" s="251"/>
      <c r="GJ2" s="251"/>
      <c r="GK2" s="251"/>
      <c r="GL2" s="251"/>
      <c r="GM2" s="251"/>
      <c r="GN2" s="251"/>
      <c r="GO2" s="251"/>
      <c r="GP2" s="251"/>
      <c r="GQ2" s="251"/>
      <c r="GR2" s="251"/>
      <c r="GS2" s="251"/>
      <c r="GT2" s="251"/>
      <c r="GU2" s="251"/>
      <c r="GV2" s="251"/>
      <c r="GW2" s="251"/>
      <c r="GX2" s="251"/>
      <c r="GY2" s="251"/>
      <c r="GZ2" s="251"/>
      <c r="HA2" s="251"/>
      <c r="HB2" s="251"/>
    </row>
    <row r="4" spans="1:210" s="265" customFormat="1" ht="141.75" customHeight="1" x14ac:dyDescent="0.2">
      <c r="A4" s="253" t="s">
        <v>8</v>
      </c>
      <c r="B4" s="254" t="s">
        <v>338</v>
      </c>
      <c r="C4" s="254" t="s">
        <v>9</v>
      </c>
      <c r="D4" s="253" t="s">
        <v>10</v>
      </c>
      <c r="E4" s="255" t="s">
        <v>339</v>
      </c>
      <c r="F4" s="253" t="s">
        <v>340</v>
      </c>
      <c r="G4" s="256" t="s">
        <v>13</v>
      </c>
      <c r="H4" s="257" t="s">
        <v>341</v>
      </c>
      <c r="I4" s="257" t="s">
        <v>342</v>
      </c>
      <c r="J4" s="257" t="s">
        <v>343</v>
      </c>
      <c r="K4" s="253" t="s">
        <v>344</v>
      </c>
      <c r="L4" s="258" t="s">
        <v>18</v>
      </c>
      <c r="M4" s="258" t="s">
        <v>18</v>
      </c>
      <c r="N4" s="258" t="s">
        <v>18</v>
      </c>
      <c r="O4" s="258" t="s">
        <v>345</v>
      </c>
      <c r="P4" s="258" t="s">
        <v>345</v>
      </c>
      <c r="Q4" s="258" t="s">
        <v>345</v>
      </c>
      <c r="R4" s="259" t="s">
        <v>19</v>
      </c>
      <c r="S4" s="259" t="s">
        <v>19</v>
      </c>
      <c r="T4" s="259" t="s">
        <v>19</v>
      </c>
      <c r="U4" s="260" t="s">
        <v>20</v>
      </c>
      <c r="V4" s="260" t="s">
        <v>20</v>
      </c>
      <c r="W4" s="260" t="s">
        <v>20</v>
      </c>
      <c r="X4" s="261" t="s">
        <v>21</v>
      </c>
      <c r="Y4" s="261" t="s">
        <v>21</v>
      </c>
      <c r="Z4" s="261" t="s">
        <v>21</v>
      </c>
      <c r="AA4" s="262" t="s">
        <v>346</v>
      </c>
      <c r="AB4" s="262" t="s">
        <v>346</v>
      </c>
      <c r="AC4" s="262" t="s">
        <v>346</v>
      </c>
      <c r="AD4" s="260" t="s">
        <v>22</v>
      </c>
      <c r="AE4" s="260" t="s">
        <v>22</v>
      </c>
      <c r="AF4" s="260" t="s">
        <v>22</v>
      </c>
      <c r="AG4" s="261" t="s">
        <v>23</v>
      </c>
      <c r="AH4" s="261" t="s">
        <v>23</v>
      </c>
      <c r="AI4" s="261" t="s">
        <v>23</v>
      </c>
      <c r="AJ4" s="261" t="s">
        <v>24</v>
      </c>
      <c r="AK4" s="261" t="s">
        <v>24</v>
      </c>
      <c r="AL4" s="261" t="s">
        <v>24</v>
      </c>
      <c r="AM4" s="261" t="s">
        <v>25</v>
      </c>
      <c r="AN4" s="261" t="s">
        <v>25</v>
      </c>
      <c r="AO4" s="261" t="s">
        <v>25</v>
      </c>
      <c r="AP4" s="259" t="s">
        <v>26</v>
      </c>
      <c r="AQ4" s="259" t="s">
        <v>27</v>
      </c>
      <c r="AR4" s="259" t="s">
        <v>27</v>
      </c>
      <c r="AS4" s="259" t="s">
        <v>27</v>
      </c>
      <c r="AT4" s="259" t="s">
        <v>28</v>
      </c>
      <c r="AU4" s="259" t="s">
        <v>28</v>
      </c>
      <c r="AV4" s="259" t="s">
        <v>28</v>
      </c>
      <c r="AW4" s="259" t="s">
        <v>29</v>
      </c>
      <c r="AX4" s="259" t="s">
        <v>29</v>
      </c>
      <c r="AY4" s="259" t="s">
        <v>29</v>
      </c>
      <c r="AZ4" s="261" t="s">
        <v>30</v>
      </c>
      <c r="BA4" s="261" t="s">
        <v>30</v>
      </c>
      <c r="BB4" s="261" t="s">
        <v>30</v>
      </c>
      <c r="BC4" s="261" t="s">
        <v>31</v>
      </c>
      <c r="BD4" s="261" t="s">
        <v>31</v>
      </c>
      <c r="BE4" s="261" t="s">
        <v>31</v>
      </c>
      <c r="BF4" s="259" t="s">
        <v>32</v>
      </c>
      <c r="BG4" s="259" t="s">
        <v>32</v>
      </c>
      <c r="BH4" s="259" t="s">
        <v>32</v>
      </c>
      <c r="BI4" s="259" t="s">
        <v>33</v>
      </c>
      <c r="BJ4" s="259" t="s">
        <v>33</v>
      </c>
      <c r="BK4" s="259" t="s">
        <v>33</v>
      </c>
      <c r="BL4" s="259" t="s">
        <v>34</v>
      </c>
      <c r="BM4" s="259" t="s">
        <v>34</v>
      </c>
      <c r="BN4" s="259" t="s">
        <v>34</v>
      </c>
      <c r="BO4" s="259" t="s">
        <v>35</v>
      </c>
      <c r="BP4" s="259" t="s">
        <v>35</v>
      </c>
      <c r="BQ4" s="259" t="s">
        <v>35</v>
      </c>
      <c r="BR4" s="259" t="s">
        <v>36</v>
      </c>
      <c r="BS4" s="259" t="s">
        <v>36</v>
      </c>
      <c r="BT4" s="259" t="s">
        <v>36</v>
      </c>
      <c r="BU4" s="259" t="s">
        <v>37</v>
      </c>
      <c r="BV4" s="259" t="s">
        <v>37</v>
      </c>
      <c r="BW4" s="259" t="s">
        <v>37</v>
      </c>
      <c r="BX4" s="259" t="s">
        <v>38</v>
      </c>
      <c r="BY4" s="259" t="s">
        <v>38</v>
      </c>
      <c r="BZ4" s="259" t="s">
        <v>38</v>
      </c>
      <c r="CA4" s="259" t="s">
        <v>39</v>
      </c>
      <c r="CB4" s="259" t="s">
        <v>39</v>
      </c>
      <c r="CC4" s="259" t="s">
        <v>39</v>
      </c>
      <c r="CD4" s="259" t="s">
        <v>40</v>
      </c>
      <c r="CE4" s="259" t="s">
        <v>40</v>
      </c>
      <c r="CF4" s="259" t="s">
        <v>40</v>
      </c>
      <c r="CG4" s="263" t="s">
        <v>42</v>
      </c>
      <c r="CH4" s="263" t="s">
        <v>42</v>
      </c>
      <c r="CI4" s="263" t="s">
        <v>42</v>
      </c>
      <c r="CJ4" s="263" t="s">
        <v>43</v>
      </c>
      <c r="CK4" s="263" t="s">
        <v>43</v>
      </c>
      <c r="CL4" s="263" t="s">
        <v>43</v>
      </c>
      <c r="CM4" s="263" t="s">
        <v>44</v>
      </c>
      <c r="CN4" s="263" t="s">
        <v>44</v>
      </c>
      <c r="CO4" s="263" t="s">
        <v>44</v>
      </c>
      <c r="CP4" s="263" t="s">
        <v>45</v>
      </c>
      <c r="CQ4" s="263" t="s">
        <v>45</v>
      </c>
      <c r="CR4" s="263" t="s">
        <v>45</v>
      </c>
      <c r="CS4" s="263" t="s">
        <v>46</v>
      </c>
      <c r="CT4" s="263" t="s">
        <v>46</v>
      </c>
      <c r="CU4" s="263" t="s">
        <v>46</v>
      </c>
      <c r="CV4" s="263" t="s">
        <v>47</v>
      </c>
      <c r="CW4" s="263" t="s">
        <v>47</v>
      </c>
      <c r="CX4" s="263" t="s">
        <v>47</v>
      </c>
      <c r="CY4" s="263" t="s">
        <v>48</v>
      </c>
      <c r="CZ4" s="263" t="s">
        <v>48</v>
      </c>
      <c r="DA4" s="263" t="s">
        <v>48</v>
      </c>
      <c r="DB4" s="263" t="s">
        <v>49</v>
      </c>
      <c r="DC4" s="263" t="s">
        <v>49</v>
      </c>
      <c r="DD4" s="263" t="s">
        <v>49</v>
      </c>
      <c r="DE4" s="263" t="s">
        <v>50</v>
      </c>
      <c r="DF4" s="263" t="s">
        <v>50</v>
      </c>
      <c r="DG4" s="263" t="s">
        <v>50</v>
      </c>
      <c r="DH4" s="263" t="s">
        <v>51</v>
      </c>
      <c r="DI4" s="263" t="s">
        <v>51</v>
      </c>
      <c r="DJ4" s="263" t="s">
        <v>51</v>
      </c>
      <c r="DK4" s="263" t="s">
        <v>52</v>
      </c>
      <c r="DL4" s="263" t="s">
        <v>52</v>
      </c>
      <c r="DM4" s="263" t="s">
        <v>52</v>
      </c>
      <c r="DN4" s="263" t="s">
        <v>53</v>
      </c>
      <c r="DO4" s="263" t="s">
        <v>53</v>
      </c>
      <c r="DP4" s="263" t="s">
        <v>53</v>
      </c>
      <c r="DQ4" s="263" t="s">
        <v>54</v>
      </c>
      <c r="DR4" s="263" t="s">
        <v>54</v>
      </c>
      <c r="DS4" s="263" t="s">
        <v>54</v>
      </c>
      <c r="DT4" s="263" t="s">
        <v>55</v>
      </c>
      <c r="DU4" s="263" t="s">
        <v>55</v>
      </c>
      <c r="DV4" s="263" t="s">
        <v>55</v>
      </c>
      <c r="DW4" s="263" t="s">
        <v>56</v>
      </c>
      <c r="DX4" s="263" t="s">
        <v>56</v>
      </c>
      <c r="DY4" s="263" t="s">
        <v>56</v>
      </c>
      <c r="DZ4" s="263" t="s">
        <v>57</v>
      </c>
      <c r="EA4" s="263" t="s">
        <v>57</v>
      </c>
      <c r="EB4" s="263" t="s">
        <v>57</v>
      </c>
      <c r="EC4" s="263" t="s">
        <v>58</v>
      </c>
      <c r="ED4" s="263" t="s">
        <v>58</v>
      </c>
      <c r="EE4" s="263" t="s">
        <v>58</v>
      </c>
      <c r="EF4" s="263" t="s">
        <v>59</v>
      </c>
      <c r="EG4" s="263" t="s">
        <v>59</v>
      </c>
      <c r="EH4" s="263" t="s">
        <v>59</v>
      </c>
      <c r="EI4" s="263" t="s">
        <v>60</v>
      </c>
      <c r="EJ4" s="263" t="s">
        <v>60</v>
      </c>
      <c r="EK4" s="263" t="s">
        <v>60</v>
      </c>
      <c r="EL4" s="263" t="s">
        <v>61</v>
      </c>
      <c r="EM4" s="263" t="s">
        <v>61</v>
      </c>
      <c r="EN4" s="263" t="s">
        <v>61</v>
      </c>
      <c r="EO4" s="263" t="s">
        <v>62</v>
      </c>
      <c r="EP4" s="263" t="s">
        <v>62</v>
      </c>
      <c r="EQ4" s="263" t="s">
        <v>62</v>
      </c>
      <c r="ER4" s="263" t="s">
        <v>63</v>
      </c>
      <c r="ES4" s="263" t="s">
        <v>63</v>
      </c>
      <c r="ET4" s="263" t="s">
        <v>63</v>
      </c>
      <c r="EU4" s="263" t="s">
        <v>64</v>
      </c>
      <c r="EV4" s="263" t="s">
        <v>64</v>
      </c>
      <c r="EW4" s="263" t="s">
        <v>64</v>
      </c>
      <c r="EX4" s="263" t="s">
        <v>65</v>
      </c>
      <c r="EY4" s="263" t="s">
        <v>65</v>
      </c>
      <c r="EZ4" s="263" t="s">
        <v>65</v>
      </c>
      <c r="FA4" s="263" t="s">
        <v>66</v>
      </c>
      <c r="FB4" s="263" t="s">
        <v>66</v>
      </c>
      <c r="FC4" s="263" t="s">
        <v>66</v>
      </c>
      <c r="FD4" s="263" t="s">
        <v>67</v>
      </c>
      <c r="FE4" s="263" t="s">
        <v>67</v>
      </c>
      <c r="FF4" s="263" t="s">
        <v>67</v>
      </c>
      <c r="FG4" s="263" t="s">
        <v>68</v>
      </c>
      <c r="FH4" s="263" t="s">
        <v>68</v>
      </c>
      <c r="FI4" s="263" t="s">
        <v>68</v>
      </c>
      <c r="FJ4" s="263" t="s">
        <v>69</v>
      </c>
      <c r="FK4" s="263" t="s">
        <v>69</v>
      </c>
      <c r="FL4" s="263" t="s">
        <v>69</v>
      </c>
      <c r="FM4" s="263" t="s">
        <v>70</v>
      </c>
      <c r="FN4" s="263" t="s">
        <v>70</v>
      </c>
      <c r="FO4" s="263" t="s">
        <v>70</v>
      </c>
      <c r="FP4" s="263" t="s">
        <v>71</v>
      </c>
      <c r="FQ4" s="263" t="s">
        <v>71</v>
      </c>
      <c r="FR4" s="263" t="s">
        <v>71</v>
      </c>
      <c r="FS4" s="263" t="s">
        <v>72</v>
      </c>
      <c r="FT4" s="263" t="s">
        <v>72</v>
      </c>
      <c r="FU4" s="263" t="s">
        <v>72</v>
      </c>
      <c r="FV4" s="263" t="s">
        <v>73</v>
      </c>
      <c r="FW4" s="263" t="s">
        <v>73</v>
      </c>
      <c r="FX4" s="263" t="s">
        <v>73</v>
      </c>
      <c r="FY4" s="263" t="s">
        <v>74</v>
      </c>
      <c r="FZ4" s="263" t="s">
        <v>74</v>
      </c>
      <c r="GA4" s="263" t="s">
        <v>74</v>
      </c>
      <c r="GB4" s="263" t="s">
        <v>75</v>
      </c>
      <c r="GC4" s="263" t="s">
        <v>75</v>
      </c>
      <c r="GD4" s="263" t="s">
        <v>75</v>
      </c>
      <c r="GE4" s="263" t="s">
        <v>76</v>
      </c>
      <c r="GF4" s="263" t="s">
        <v>76</v>
      </c>
      <c r="GG4" s="263" t="s">
        <v>76</v>
      </c>
      <c r="GH4" s="263" t="s">
        <v>77</v>
      </c>
      <c r="GI4" s="263" t="s">
        <v>77</v>
      </c>
      <c r="GJ4" s="263" t="s">
        <v>77</v>
      </c>
      <c r="GK4" s="263" t="s">
        <v>78</v>
      </c>
      <c r="GL4" s="263" t="s">
        <v>78</v>
      </c>
      <c r="GM4" s="263" t="s">
        <v>78</v>
      </c>
      <c r="GN4" s="263" t="s">
        <v>79</v>
      </c>
      <c r="GO4" s="263" t="s">
        <v>79</v>
      </c>
      <c r="GP4" s="263" t="s">
        <v>79</v>
      </c>
      <c r="GQ4" s="263" t="s">
        <v>80</v>
      </c>
      <c r="GR4" s="263" t="s">
        <v>80</v>
      </c>
      <c r="GS4" s="263" t="s">
        <v>80</v>
      </c>
      <c r="GT4" s="263" t="s">
        <v>81</v>
      </c>
      <c r="GU4" s="263" t="s">
        <v>81</v>
      </c>
      <c r="GV4" s="263" t="s">
        <v>81</v>
      </c>
      <c r="GW4" s="263" t="s">
        <v>82</v>
      </c>
      <c r="GX4" s="263" t="s">
        <v>82</v>
      </c>
      <c r="GY4" s="263" t="s">
        <v>82</v>
      </c>
      <c r="GZ4" s="264" t="s">
        <v>83</v>
      </c>
      <c r="HA4" s="264" t="s">
        <v>83</v>
      </c>
      <c r="HB4" s="264" t="s">
        <v>83</v>
      </c>
    </row>
    <row r="5" spans="1:210" s="245" customFormat="1" ht="15" customHeight="1" x14ac:dyDescent="0.2">
      <c r="A5" s="253">
        <v>1</v>
      </c>
      <c r="B5" s="253"/>
      <c r="C5" s="266">
        <v>2</v>
      </c>
      <c r="D5" s="253">
        <v>3</v>
      </c>
      <c r="E5" s="253">
        <v>4</v>
      </c>
      <c r="F5" s="253">
        <v>5</v>
      </c>
      <c r="G5" s="257">
        <v>6</v>
      </c>
      <c r="H5" s="257">
        <v>7</v>
      </c>
      <c r="I5" s="257">
        <v>8</v>
      </c>
      <c r="J5" s="257">
        <v>9</v>
      </c>
      <c r="K5" s="253">
        <v>10</v>
      </c>
      <c r="L5" s="253">
        <v>2025</v>
      </c>
      <c r="M5" s="253">
        <v>2026</v>
      </c>
      <c r="N5" s="253">
        <v>2027</v>
      </c>
      <c r="O5" s="253">
        <v>2025</v>
      </c>
      <c r="P5" s="253">
        <v>2026</v>
      </c>
      <c r="Q5" s="253">
        <v>2027</v>
      </c>
      <c r="R5" s="253">
        <v>2025</v>
      </c>
      <c r="S5" s="253">
        <v>2026</v>
      </c>
      <c r="T5" s="253">
        <v>2027</v>
      </c>
      <c r="U5" s="253">
        <v>2025</v>
      </c>
      <c r="V5" s="253">
        <v>2026</v>
      </c>
      <c r="W5" s="253">
        <v>2027</v>
      </c>
      <c r="X5" s="253">
        <v>2025</v>
      </c>
      <c r="Y5" s="253">
        <v>2026</v>
      </c>
      <c r="Z5" s="253">
        <v>2027</v>
      </c>
      <c r="AA5" s="253">
        <v>2025</v>
      </c>
      <c r="AB5" s="253">
        <v>2026</v>
      </c>
      <c r="AC5" s="253">
        <v>2027</v>
      </c>
      <c r="AD5" s="253">
        <v>2025</v>
      </c>
      <c r="AE5" s="253">
        <v>2026</v>
      </c>
      <c r="AF5" s="253">
        <v>2027</v>
      </c>
      <c r="AG5" s="253">
        <v>2025</v>
      </c>
      <c r="AH5" s="253">
        <v>2026</v>
      </c>
      <c r="AI5" s="253">
        <v>2027</v>
      </c>
      <c r="AJ5" s="253">
        <v>2025</v>
      </c>
      <c r="AK5" s="253">
        <v>2026</v>
      </c>
      <c r="AL5" s="253">
        <v>2027</v>
      </c>
      <c r="AM5" s="253">
        <v>2025</v>
      </c>
      <c r="AN5" s="253">
        <v>2026</v>
      </c>
      <c r="AO5" s="253">
        <v>2027</v>
      </c>
      <c r="AP5" s="267">
        <v>2025</v>
      </c>
      <c r="AQ5" s="253">
        <v>2025</v>
      </c>
      <c r="AR5" s="253">
        <v>2026</v>
      </c>
      <c r="AS5" s="253">
        <v>2027</v>
      </c>
      <c r="AT5" s="267">
        <v>2025</v>
      </c>
      <c r="AU5" s="267">
        <v>2026</v>
      </c>
      <c r="AV5" s="267">
        <v>2027</v>
      </c>
      <c r="AW5" s="267">
        <v>2025</v>
      </c>
      <c r="AX5" s="267">
        <v>2026</v>
      </c>
      <c r="AY5" s="267">
        <v>2027</v>
      </c>
      <c r="AZ5" s="253">
        <v>2025</v>
      </c>
      <c r="BA5" s="253">
        <v>2026</v>
      </c>
      <c r="BB5" s="253">
        <v>2027</v>
      </c>
      <c r="BC5" s="253">
        <v>2025</v>
      </c>
      <c r="BD5" s="253">
        <v>2026</v>
      </c>
      <c r="BE5" s="253">
        <v>2027</v>
      </c>
      <c r="BF5" s="253">
        <v>2025</v>
      </c>
      <c r="BG5" s="253">
        <v>2026</v>
      </c>
      <c r="BH5" s="253">
        <v>2027</v>
      </c>
      <c r="BI5" s="267">
        <v>2025</v>
      </c>
      <c r="BJ5" s="267">
        <v>2026</v>
      </c>
      <c r="BK5" s="267">
        <v>2027</v>
      </c>
      <c r="BL5" s="267">
        <v>2025</v>
      </c>
      <c r="BM5" s="267">
        <v>2026</v>
      </c>
      <c r="BN5" s="267">
        <v>2027</v>
      </c>
      <c r="BO5" s="267">
        <v>2025</v>
      </c>
      <c r="BP5" s="267">
        <v>2026</v>
      </c>
      <c r="BQ5" s="267">
        <v>2027</v>
      </c>
      <c r="BR5" s="267">
        <v>2025</v>
      </c>
      <c r="BS5" s="267">
        <v>2026</v>
      </c>
      <c r="BT5" s="267">
        <v>2027</v>
      </c>
      <c r="BU5" s="267">
        <v>2025</v>
      </c>
      <c r="BV5" s="267">
        <v>2026</v>
      </c>
      <c r="BW5" s="267">
        <v>2027</v>
      </c>
      <c r="BX5" s="267">
        <v>2025</v>
      </c>
      <c r="BY5" s="267">
        <v>2026</v>
      </c>
      <c r="BZ5" s="267">
        <v>2027</v>
      </c>
      <c r="CA5" s="267">
        <v>2025</v>
      </c>
      <c r="CB5" s="267">
        <v>2026</v>
      </c>
      <c r="CC5" s="267">
        <v>2027</v>
      </c>
      <c r="CD5" s="267">
        <v>2025</v>
      </c>
      <c r="CE5" s="267">
        <v>2026</v>
      </c>
      <c r="CF5" s="267">
        <v>2027</v>
      </c>
      <c r="CG5" s="253">
        <v>2025</v>
      </c>
      <c r="CH5" s="253">
        <v>2026</v>
      </c>
      <c r="CI5" s="253">
        <v>2027</v>
      </c>
      <c r="CJ5" s="253">
        <v>2025</v>
      </c>
      <c r="CK5" s="253">
        <v>2026</v>
      </c>
      <c r="CL5" s="253">
        <v>2027</v>
      </c>
      <c r="CM5" s="253">
        <v>2025</v>
      </c>
      <c r="CN5" s="253">
        <v>2026</v>
      </c>
      <c r="CO5" s="253">
        <v>2027</v>
      </c>
      <c r="CP5" s="253">
        <v>2025</v>
      </c>
      <c r="CQ5" s="253">
        <v>2026</v>
      </c>
      <c r="CR5" s="253">
        <v>2027</v>
      </c>
      <c r="CS5" s="253">
        <v>2025</v>
      </c>
      <c r="CT5" s="253">
        <v>2026</v>
      </c>
      <c r="CU5" s="253">
        <v>2027</v>
      </c>
      <c r="CV5" s="253">
        <v>2025</v>
      </c>
      <c r="CW5" s="253">
        <v>2026</v>
      </c>
      <c r="CX5" s="253">
        <v>2027</v>
      </c>
      <c r="CY5" s="253">
        <v>2025</v>
      </c>
      <c r="CZ5" s="253">
        <v>2026</v>
      </c>
      <c r="DA5" s="253">
        <v>2027</v>
      </c>
      <c r="DB5" s="253">
        <v>2025</v>
      </c>
      <c r="DC5" s="253">
        <v>2026</v>
      </c>
      <c r="DD5" s="253">
        <v>2027</v>
      </c>
      <c r="DE5" s="253">
        <v>2025</v>
      </c>
      <c r="DF5" s="253">
        <v>2026</v>
      </c>
      <c r="DG5" s="253">
        <v>2027</v>
      </c>
      <c r="DH5" s="268">
        <v>2025</v>
      </c>
      <c r="DI5" s="253">
        <v>2026</v>
      </c>
      <c r="DJ5" s="253">
        <v>2027</v>
      </c>
      <c r="DK5" s="253">
        <v>2025</v>
      </c>
      <c r="DL5" s="253">
        <v>2026</v>
      </c>
      <c r="DM5" s="253">
        <v>2027</v>
      </c>
      <c r="DN5" s="253">
        <v>2025</v>
      </c>
      <c r="DO5" s="253">
        <v>2026</v>
      </c>
      <c r="DP5" s="253">
        <v>2027</v>
      </c>
      <c r="DQ5" s="269">
        <v>2025</v>
      </c>
      <c r="DR5" s="253">
        <v>2026</v>
      </c>
      <c r="DS5" s="253">
        <v>2027</v>
      </c>
      <c r="DT5" s="253">
        <v>2025</v>
      </c>
      <c r="DU5" s="253">
        <v>2026</v>
      </c>
      <c r="DV5" s="253">
        <v>2027</v>
      </c>
      <c r="DW5" s="253">
        <v>2025</v>
      </c>
      <c r="DX5" s="253">
        <v>2026</v>
      </c>
      <c r="DY5" s="253">
        <v>2027</v>
      </c>
      <c r="DZ5" s="253">
        <v>2025</v>
      </c>
      <c r="EA5" s="253">
        <v>2026</v>
      </c>
      <c r="EB5" s="253">
        <v>2027</v>
      </c>
      <c r="EC5" s="253">
        <v>2025</v>
      </c>
      <c r="ED5" s="253">
        <v>2026</v>
      </c>
      <c r="EE5" s="253">
        <v>2027</v>
      </c>
      <c r="EF5" s="253">
        <v>2025</v>
      </c>
      <c r="EG5" s="253">
        <v>2026</v>
      </c>
      <c r="EH5" s="253">
        <v>2027</v>
      </c>
      <c r="EI5" s="253">
        <v>2025</v>
      </c>
      <c r="EJ5" s="253">
        <v>2026</v>
      </c>
      <c r="EK5" s="253">
        <v>2027</v>
      </c>
      <c r="EL5" s="253">
        <v>2025</v>
      </c>
      <c r="EM5" s="253">
        <v>2026</v>
      </c>
      <c r="EN5" s="253">
        <v>2027</v>
      </c>
      <c r="EO5" s="253">
        <v>2025</v>
      </c>
      <c r="EP5" s="253">
        <v>2026</v>
      </c>
      <c r="EQ5" s="253">
        <v>2027</v>
      </c>
      <c r="ER5" s="253">
        <v>2025</v>
      </c>
      <c r="ES5" s="253">
        <v>2026</v>
      </c>
      <c r="ET5" s="253">
        <v>2027</v>
      </c>
      <c r="EU5" s="253">
        <v>2025</v>
      </c>
      <c r="EV5" s="253">
        <v>2026</v>
      </c>
      <c r="EW5" s="253">
        <v>2027</v>
      </c>
      <c r="EX5" s="253">
        <v>2025</v>
      </c>
      <c r="EY5" s="253">
        <v>2026</v>
      </c>
      <c r="EZ5" s="253">
        <v>2027</v>
      </c>
      <c r="FA5" s="253">
        <v>2025</v>
      </c>
      <c r="FB5" s="253">
        <v>2026</v>
      </c>
      <c r="FC5" s="253">
        <v>2027</v>
      </c>
      <c r="FD5" s="253">
        <v>2025</v>
      </c>
      <c r="FE5" s="253">
        <v>2026</v>
      </c>
      <c r="FF5" s="253">
        <v>2027</v>
      </c>
      <c r="FG5" s="253">
        <v>2025</v>
      </c>
      <c r="FH5" s="253">
        <v>2026</v>
      </c>
      <c r="FI5" s="253">
        <v>2027</v>
      </c>
      <c r="FJ5" s="253">
        <v>2025</v>
      </c>
      <c r="FK5" s="253">
        <v>2026</v>
      </c>
      <c r="FL5" s="253">
        <v>2027</v>
      </c>
      <c r="FM5" s="253">
        <v>2025</v>
      </c>
      <c r="FN5" s="253">
        <v>2026</v>
      </c>
      <c r="FO5" s="253">
        <v>2027</v>
      </c>
      <c r="FP5" s="253">
        <v>2025</v>
      </c>
      <c r="FQ5" s="253">
        <v>2026</v>
      </c>
      <c r="FR5" s="253">
        <v>2027</v>
      </c>
      <c r="FS5" s="253">
        <v>2025</v>
      </c>
      <c r="FT5" s="253">
        <v>2026</v>
      </c>
      <c r="FU5" s="253">
        <v>2027</v>
      </c>
      <c r="FV5" s="253">
        <v>2025</v>
      </c>
      <c r="FW5" s="253">
        <v>2026</v>
      </c>
      <c r="FX5" s="253">
        <v>2027</v>
      </c>
      <c r="FY5" s="253">
        <v>2025</v>
      </c>
      <c r="FZ5" s="253">
        <v>2026</v>
      </c>
      <c r="GA5" s="253">
        <v>2027</v>
      </c>
      <c r="GB5" s="253">
        <v>2025</v>
      </c>
      <c r="GC5" s="253">
        <v>2026</v>
      </c>
      <c r="GD5" s="253">
        <v>2027</v>
      </c>
      <c r="GE5" s="253">
        <v>2025</v>
      </c>
      <c r="GF5" s="253">
        <v>2026</v>
      </c>
      <c r="GG5" s="253">
        <v>2027</v>
      </c>
      <c r="GH5" s="253">
        <v>2025</v>
      </c>
      <c r="GI5" s="253">
        <v>2026</v>
      </c>
      <c r="GJ5" s="253">
        <v>2027</v>
      </c>
      <c r="GK5" s="253">
        <v>2025</v>
      </c>
      <c r="GL5" s="253">
        <v>2026</v>
      </c>
      <c r="GM5" s="253">
        <v>2027</v>
      </c>
      <c r="GN5" s="253">
        <v>2025</v>
      </c>
      <c r="GO5" s="253">
        <v>2026</v>
      </c>
      <c r="GP5" s="253">
        <v>2027</v>
      </c>
      <c r="GQ5" s="253">
        <v>2025</v>
      </c>
      <c r="GR5" s="253">
        <v>2026</v>
      </c>
      <c r="GS5" s="253">
        <v>2027</v>
      </c>
      <c r="GT5" s="253">
        <v>2025</v>
      </c>
      <c r="GU5" s="253">
        <v>2026</v>
      </c>
      <c r="GV5" s="253">
        <v>2027</v>
      </c>
      <c r="GW5" s="253">
        <v>2025</v>
      </c>
      <c r="GX5" s="253">
        <v>2026</v>
      </c>
      <c r="GY5" s="253">
        <v>2027</v>
      </c>
      <c r="GZ5" s="253">
        <v>2025</v>
      </c>
      <c r="HA5" s="253">
        <v>2026</v>
      </c>
      <c r="HB5" s="253">
        <v>2027</v>
      </c>
    </row>
    <row r="6" spans="1:210" s="250" customFormat="1" ht="33" customHeight="1" x14ac:dyDescent="0.25">
      <c r="A6" s="270"/>
      <c r="B6" s="271"/>
      <c r="C6" s="272" t="s">
        <v>347</v>
      </c>
      <c r="D6" s="273"/>
      <c r="E6" s="273"/>
      <c r="F6" s="273"/>
      <c r="G6" s="274"/>
      <c r="H6" s="274"/>
      <c r="I6" s="274"/>
      <c r="J6" s="274"/>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row>
    <row r="7" spans="1:210" ht="87.6" customHeight="1" x14ac:dyDescent="0.2">
      <c r="A7" s="276" t="s">
        <v>90</v>
      </c>
      <c r="B7" s="277" t="s">
        <v>347</v>
      </c>
      <c r="C7" s="278" t="s">
        <v>348</v>
      </c>
      <c r="D7" s="279" t="s">
        <v>349</v>
      </c>
      <c r="E7" s="279"/>
      <c r="F7" s="280" t="s">
        <v>350</v>
      </c>
      <c r="G7" s="281" t="s">
        <v>351</v>
      </c>
      <c r="H7" s="282" t="str">
        <f t="shared" ref="H7:J12" si="0">L7</f>
        <v>да</v>
      </c>
      <c r="I7" s="282" t="str">
        <f t="shared" si="0"/>
        <v>да</v>
      </c>
      <c r="J7" s="282" t="str">
        <f>N7</f>
        <v>да</v>
      </c>
      <c r="K7" s="283" t="s">
        <v>352</v>
      </c>
      <c r="L7" s="284" t="s">
        <v>353</v>
      </c>
      <c r="M7" s="284" t="s">
        <v>353</v>
      </c>
      <c r="N7" s="284" t="s">
        <v>353</v>
      </c>
      <c r="O7" s="285"/>
      <c r="P7" s="285"/>
      <c r="Q7" s="285"/>
      <c r="R7" s="286"/>
      <c r="S7" s="286"/>
      <c r="T7" s="286"/>
      <c r="U7" s="287"/>
      <c r="V7" s="287"/>
      <c r="W7" s="287"/>
      <c r="X7" s="287"/>
      <c r="Y7" s="287"/>
      <c r="Z7" s="288"/>
      <c r="AA7" s="288"/>
      <c r="AB7" s="288"/>
      <c r="AC7" s="288"/>
      <c r="AD7" s="286"/>
      <c r="AE7" s="286"/>
      <c r="AF7" s="286"/>
      <c r="AG7" s="286"/>
      <c r="AH7" s="286"/>
      <c r="AI7" s="286"/>
      <c r="AJ7" s="286"/>
      <c r="AK7" s="286"/>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6">
        <v>1</v>
      </c>
      <c r="CH7" s="286">
        <v>1</v>
      </c>
      <c r="CI7" s="286">
        <v>1</v>
      </c>
      <c r="CJ7" s="286">
        <v>1</v>
      </c>
      <c r="CK7" s="286">
        <v>1</v>
      </c>
      <c r="CL7" s="286">
        <v>1</v>
      </c>
      <c r="CM7" s="286">
        <v>1</v>
      </c>
      <c r="CN7" s="286">
        <v>1</v>
      </c>
      <c r="CO7" s="286">
        <v>1</v>
      </c>
      <c r="CP7" s="286">
        <v>1</v>
      </c>
      <c r="CQ7" s="286">
        <v>1</v>
      </c>
      <c r="CR7" s="286">
        <v>1</v>
      </c>
      <c r="CS7" s="286">
        <v>1</v>
      </c>
      <c r="CT7" s="286">
        <v>1</v>
      </c>
      <c r="CU7" s="286">
        <v>1</v>
      </c>
      <c r="CV7" s="286">
        <v>1</v>
      </c>
      <c r="CW7" s="286">
        <v>1</v>
      </c>
      <c r="CX7" s="286">
        <v>1</v>
      </c>
      <c r="CY7" s="286">
        <v>1</v>
      </c>
      <c r="CZ7" s="286">
        <v>1</v>
      </c>
      <c r="DA7" s="286">
        <v>1</v>
      </c>
      <c r="DB7" s="286">
        <v>1</v>
      </c>
      <c r="DC7" s="286">
        <v>1</v>
      </c>
      <c r="DD7" s="286">
        <v>1</v>
      </c>
      <c r="DE7" s="286">
        <v>1</v>
      </c>
      <c r="DF7" s="286">
        <v>1</v>
      </c>
      <c r="DG7" s="286">
        <v>1</v>
      </c>
      <c r="DH7" s="286">
        <v>1</v>
      </c>
      <c r="DI7" s="286">
        <v>1</v>
      </c>
      <c r="DJ7" s="286">
        <v>1</v>
      </c>
      <c r="DK7" s="286">
        <v>1</v>
      </c>
      <c r="DL7" s="286">
        <v>1</v>
      </c>
      <c r="DM7" s="286">
        <v>1</v>
      </c>
      <c r="DN7" s="286">
        <v>1</v>
      </c>
      <c r="DO7" s="286">
        <v>1</v>
      </c>
      <c r="DP7" s="286">
        <v>1</v>
      </c>
      <c r="DQ7" s="286">
        <v>1</v>
      </c>
      <c r="DR7" s="286">
        <v>1</v>
      </c>
      <c r="DS7" s="286">
        <v>1</v>
      </c>
      <c r="DT7" s="286">
        <v>1</v>
      </c>
      <c r="DU7" s="286">
        <v>1</v>
      </c>
      <c r="DV7" s="286">
        <v>1</v>
      </c>
      <c r="DW7" s="286">
        <v>1</v>
      </c>
      <c r="DX7" s="286">
        <v>1</v>
      </c>
      <c r="DY7" s="286">
        <v>1</v>
      </c>
      <c r="DZ7" s="286">
        <v>1</v>
      </c>
      <c r="EA7" s="286">
        <v>1</v>
      </c>
      <c r="EB7" s="286">
        <v>1</v>
      </c>
      <c r="EC7" s="286">
        <v>1</v>
      </c>
      <c r="ED7" s="286">
        <v>1</v>
      </c>
      <c r="EE7" s="286">
        <v>1</v>
      </c>
      <c r="EF7" s="286">
        <v>1</v>
      </c>
      <c r="EG7" s="286">
        <v>1</v>
      </c>
      <c r="EH7" s="286">
        <v>1</v>
      </c>
      <c r="EI7" s="286">
        <v>1</v>
      </c>
      <c r="EJ7" s="286">
        <v>1</v>
      </c>
      <c r="EK7" s="286">
        <v>1</v>
      </c>
      <c r="EL7" s="286">
        <v>1</v>
      </c>
      <c r="EM7" s="286">
        <v>1</v>
      </c>
      <c r="EN7" s="286">
        <v>1</v>
      </c>
      <c r="EO7" s="286">
        <v>1</v>
      </c>
      <c r="EP7" s="286">
        <v>1</v>
      </c>
      <c r="EQ7" s="286">
        <v>1</v>
      </c>
      <c r="ER7" s="286">
        <v>1</v>
      </c>
      <c r="ES7" s="286">
        <v>1</v>
      </c>
      <c r="ET7" s="286">
        <v>1</v>
      </c>
      <c r="EU7" s="286">
        <v>1</v>
      </c>
      <c r="EV7" s="286">
        <v>1</v>
      </c>
      <c r="EW7" s="286">
        <v>1</v>
      </c>
      <c r="EX7" s="286">
        <v>1</v>
      </c>
      <c r="EY7" s="286">
        <v>1</v>
      </c>
      <c r="EZ7" s="286">
        <v>1</v>
      </c>
      <c r="FA7" s="286">
        <v>1</v>
      </c>
      <c r="FB7" s="286">
        <v>1</v>
      </c>
      <c r="FC7" s="286">
        <v>1</v>
      </c>
      <c r="FD7" s="286">
        <v>1</v>
      </c>
      <c r="FE7" s="286">
        <v>1</v>
      </c>
      <c r="FF7" s="286">
        <v>1</v>
      </c>
      <c r="FG7" s="286">
        <v>1</v>
      </c>
      <c r="FH7" s="286">
        <v>1</v>
      </c>
      <c r="FI7" s="286">
        <v>1</v>
      </c>
      <c r="FJ7" s="286">
        <v>1</v>
      </c>
      <c r="FK7" s="286">
        <v>1</v>
      </c>
      <c r="FL7" s="286">
        <v>1</v>
      </c>
      <c r="FM7" s="286">
        <v>1</v>
      </c>
      <c r="FN7" s="286">
        <v>1</v>
      </c>
      <c r="FO7" s="286">
        <v>1</v>
      </c>
      <c r="FP7" s="286">
        <v>1</v>
      </c>
      <c r="FQ7" s="286">
        <v>1</v>
      </c>
      <c r="FR7" s="286">
        <v>1</v>
      </c>
      <c r="FS7" s="286">
        <v>1</v>
      </c>
      <c r="FT7" s="286">
        <v>1</v>
      </c>
      <c r="FU7" s="286">
        <v>1</v>
      </c>
      <c r="FV7" s="286">
        <v>1</v>
      </c>
      <c r="FW7" s="286">
        <v>1</v>
      </c>
      <c r="FX7" s="286">
        <v>1</v>
      </c>
      <c r="FY7" s="286">
        <v>1</v>
      </c>
      <c r="FZ7" s="286">
        <v>1</v>
      </c>
      <c r="GA7" s="286">
        <v>1</v>
      </c>
      <c r="GB7" s="286">
        <v>1</v>
      </c>
      <c r="GC7" s="286">
        <v>1</v>
      </c>
      <c r="GD7" s="286">
        <v>1</v>
      </c>
      <c r="GE7" s="286">
        <v>1</v>
      </c>
      <c r="GF7" s="286">
        <v>1</v>
      </c>
      <c r="GG7" s="286">
        <v>1</v>
      </c>
      <c r="GH7" s="286">
        <v>1</v>
      </c>
      <c r="GI7" s="286">
        <v>1</v>
      </c>
      <c r="GJ7" s="286">
        <v>1</v>
      </c>
      <c r="GK7" s="286">
        <v>1</v>
      </c>
      <c r="GL7" s="286">
        <v>1</v>
      </c>
      <c r="GM7" s="286">
        <v>1</v>
      </c>
      <c r="GN7" s="286">
        <v>1</v>
      </c>
      <c r="GO7" s="286">
        <v>1</v>
      </c>
      <c r="GP7" s="286">
        <v>1</v>
      </c>
      <c r="GQ7" s="286">
        <v>1</v>
      </c>
      <c r="GR7" s="286">
        <v>1</v>
      </c>
      <c r="GS7" s="286">
        <v>1</v>
      </c>
      <c r="GT7" s="286">
        <v>1</v>
      </c>
      <c r="GU7" s="286">
        <v>1</v>
      </c>
      <c r="GV7" s="286">
        <v>1</v>
      </c>
      <c r="GW7" s="286">
        <v>1</v>
      </c>
      <c r="GX7" s="286">
        <v>1</v>
      </c>
      <c r="GY7" s="286">
        <v>1</v>
      </c>
      <c r="GZ7" s="286">
        <v>1</v>
      </c>
      <c r="HA7" s="286">
        <v>1</v>
      </c>
      <c r="HB7" s="286">
        <v>1</v>
      </c>
    </row>
    <row r="8" spans="1:210" ht="67.900000000000006" customHeight="1" x14ac:dyDescent="0.2">
      <c r="A8" s="276" t="s">
        <v>96</v>
      </c>
      <c r="B8" s="289" t="s">
        <v>347</v>
      </c>
      <c r="C8" s="290" t="s">
        <v>354</v>
      </c>
      <c r="D8" s="279" t="s">
        <v>163</v>
      </c>
      <c r="E8" s="291"/>
      <c r="F8" s="292" t="s">
        <v>355</v>
      </c>
      <c r="G8" s="293" t="s">
        <v>94</v>
      </c>
      <c r="H8" s="282">
        <f t="shared" si="0"/>
        <v>1</v>
      </c>
      <c r="I8" s="282">
        <f t="shared" si="0"/>
        <v>1</v>
      </c>
      <c r="J8" s="282">
        <f t="shared" si="0"/>
        <v>1</v>
      </c>
      <c r="K8" s="283" t="s">
        <v>352</v>
      </c>
      <c r="L8" s="282">
        <v>1</v>
      </c>
      <c r="M8" s="282">
        <v>1</v>
      </c>
      <c r="N8" s="282">
        <v>1</v>
      </c>
      <c r="O8" s="285"/>
      <c r="P8" s="285"/>
      <c r="Q8" s="285"/>
      <c r="R8" s="287"/>
      <c r="S8" s="287"/>
      <c r="T8" s="287"/>
      <c r="U8" s="287"/>
      <c r="V8" s="287"/>
      <c r="W8" s="287"/>
      <c r="X8" s="287"/>
      <c r="Y8" s="287"/>
      <c r="Z8" s="288"/>
      <c r="AA8" s="288"/>
      <c r="AB8" s="288"/>
      <c r="AC8" s="288"/>
      <c r="AD8" s="288"/>
      <c r="AE8" s="288"/>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row>
    <row r="9" spans="1:210" ht="88.9" customHeight="1" x14ac:dyDescent="0.2">
      <c r="A9" s="276" t="s">
        <v>103</v>
      </c>
      <c r="B9" s="289" t="s">
        <v>347</v>
      </c>
      <c r="C9" s="294" t="s">
        <v>329</v>
      </c>
      <c r="D9" s="279" t="s">
        <v>163</v>
      </c>
      <c r="E9" s="295"/>
      <c r="F9" s="279" t="s">
        <v>356</v>
      </c>
      <c r="G9" s="296" t="s">
        <v>94</v>
      </c>
      <c r="H9" s="282">
        <f t="shared" si="0"/>
        <v>4</v>
      </c>
      <c r="I9" s="282">
        <f t="shared" si="0"/>
        <v>4</v>
      </c>
      <c r="J9" s="282">
        <f t="shared" si="0"/>
        <v>4</v>
      </c>
      <c r="K9" s="283" t="s">
        <v>352</v>
      </c>
      <c r="L9" s="297">
        <v>4</v>
      </c>
      <c r="M9" s="297">
        <v>4</v>
      </c>
      <c r="N9" s="297">
        <v>4</v>
      </c>
      <c r="O9" s="298"/>
      <c r="P9" s="298"/>
      <c r="Q9" s="298"/>
      <c r="R9" s="287"/>
      <c r="S9" s="287"/>
      <c r="T9" s="287"/>
      <c r="U9" s="287"/>
      <c r="V9" s="287"/>
      <c r="W9" s="287"/>
      <c r="X9" s="287"/>
      <c r="Y9" s="287"/>
      <c r="Z9" s="288"/>
      <c r="AA9" s="288"/>
      <c r="AB9" s="288"/>
      <c r="AC9" s="288"/>
      <c r="AD9" s="288"/>
      <c r="AE9" s="288"/>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row>
    <row r="10" spans="1:210" ht="123" customHeight="1" x14ac:dyDescent="0.2">
      <c r="A10" s="276" t="s">
        <v>105</v>
      </c>
      <c r="B10" s="299"/>
      <c r="C10" s="278" t="s">
        <v>357</v>
      </c>
      <c r="D10" s="279" t="s">
        <v>358</v>
      </c>
      <c r="E10" s="295"/>
      <c r="F10" s="279" t="s">
        <v>359</v>
      </c>
      <c r="G10" s="281" t="s">
        <v>351</v>
      </c>
      <c r="H10" s="282" t="str">
        <f t="shared" si="0"/>
        <v>да</v>
      </c>
      <c r="I10" s="282" t="str">
        <f t="shared" si="0"/>
        <v>да</v>
      </c>
      <c r="J10" s="282" t="str">
        <f t="shared" si="0"/>
        <v>да</v>
      </c>
      <c r="K10" s="283" t="s">
        <v>352</v>
      </c>
      <c r="L10" s="284" t="s">
        <v>353</v>
      </c>
      <c r="M10" s="284" t="s">
        <v>353</v>
      </c>
      <c r="N10" s="284" t="s">
        <v>353</v>
      </c>
      <c r="O10" s="286"/>
      <c r="P10" s="286"/>
      <c r="Q10" s="286"/>
      <c r="R10" s="287"/>
      <c r="S10" s="287"/>
      <c r="T10" s="287"/>
      <c r="U10" s="287"/>
      <c r="V10" s="287"/>
      <c r="W10" s="287"/>
      <c r="X10" s="287"/>
      <c r="Y10" s="287"/>
      <c r="Z10" s="288"/>
      <c r="AA10" s="288"/>
      <c r="AB10" s="288"/>
      <c r="AC10" s="288"/>
      <c r="AD10" s="288"/>
      <c r="AE10" s="288"/>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row>
    <row r="11" spans="1:210" ht="46.5" customHeight="1" x14ac:dyDescent="0.2">
      <c r="A11" s="300" t="s">
        <v>108</v>
      </c>
      <c r="B11" s="301" t="s">
        <v>347</v>
      </c>
      <c r="C11" s="279" t="s">
        <v>360</v>
      </c>
      <c r="D11" s="279" t="s">
        <v>361</v>
      </c>
      <c r="E11" s="279"/>
      <c r="F11" s="279" t="s">
        <v>362</v>
      </c>
      <c r="G11" s="281" t="s">
        <v>351</v>
      </c>
      <c r="H11" s="282" t="str">
        <f t="shared" si="0"/>
        <v>да</v>
      </c>
      <c r="I11" s="282" t="str">
        <f t="shared" si="0"/>
        <v>да</v>
      </c>
      <c r="J11" s="282" t="str">
        <f t="shared" si="0"/>
        <v>да</v>
      </c>
      <c r="K11" s="283" t="s">
        <v>353</v>
      </c>
      <c r="L11" s="284" t="s">
        <v>353</v>
      </c>
      <c r="M11" s="284" t="s">
        <v>353</v>
      </c>
      <c r="N11" s="284" t="s">
        <v>353</v>
      </c>
      <c r="O11" s="286"/>
      <c r="P11" s="286"/>
      <c r="Q11" s="286"/>
      <c r="R11" s="287"/>
      <c r="S11" s="287"/>
      <c r="T11" s="287"/>
      <c r="U11" s="287"/>
      <c r="V11" s="287"/>
      <c r="W11" s="287"/>
      <c r="X11" s="287"/>
      <c r="Y11" s="287"/>
      <c r="Z11" s="288"/>
      <c r="AA11" s="288"/>
      <c r="AB11" s="288"/>
      <c r="AC11" s="288"/>
      <c r="AD11" s="288"/>
      <c r="AE11" s="288"/>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row>
    <row r="12" spans="1:210" ht="80.25" customHeight="1" x14ac:dyDescent="0.2">
      <c r="A12" s="276" t="s">
        <v>112</v>
      </c>
      <c r="B12" s="302" t="s">
        <v>347</v>
      </c>
      <c r="C12" s="279" t="s">
        <v>363</v>
      </c>
      <c r="D12" s="279" t="s">
        <v>98</v>
      </c>
      <c r="E12" s="279"/>
      <c r="F12" s="279" t="s">
        <v>364</v>
      </c>
      <c r="G12" s="281" t="s">
        <v>351</v>
      </c>
      <c r="H12" s="282" t="str">
        <f t="shared" si="0"/>
        <v>да</v>
      </c>
      <c r="I12" s="282" t="str">
        <f t="shared" si="0"/>
        <v>да</v>
      </c>
      <c r="J12" s="282" t="str">
        <f t="shared" si="0"/>
        <v>да</v>
      </c>
      <c r="K12" s="283" t="s">
        <v>353</v>
      </c>
      <c r="L12" s="284" t="s">
        <v>353</v>
      </c>
      <c r="M12" s="284" t="s">
        <v>353</v>
      </c>
      <c r="N12" s="284" t="s">
        <v>353</v>
      </c>
      <c r="O12" s="286"/>
      <c r="P12" s="286"/>
      <c r="Q12" s="286"/>
      <c r="R12" s="286"/>
      <c r="S12" s="286"/>
      <c r="T12" s="286"/>
      <c r="U12" s="287"/>
      <c r="V12" s="287"/>
      <c r="W12" s="287"/>
      <c r="X12" s="287"/>
      <c r="Y12" s="287"/>
      <c r="Z12" s="288"/>
      <c r="AA12" s="288"/>
      <c r="AB12" s="288"/>
      <c r="AC12" s="288"/>
      <c r="AD12" s="288"/>
      <c r="AE12" s="288"/>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row>
    <row r="13" spans="1:210" s="250" customFormat="1" ht="41.25" customHeight="1" x14ac:dyDescent="0.25">
      <c r="A13" s="303"/>
      <c r="B13" s="271"/>
      <c r="C13" s="272" t="s">
        <v>365</v>
      </c>
      <c r="D13" s="304"/>
      <c r="E13" s="304"/>
      <c r="F13" s="304"/>
      <c r="G13" s="305"/>
      <c r="H13" s="305"/>
      <c r="I13" s="305"/>
      <c r="J13" s="305"/>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6"/>
      <c r="BW13" s="306"/>
      <c r="BX13" s="306"/>
      <c r="BY13" s="306"/>
      <c r="BZ13" s="306"/>
      <c r="CA13" s="306"/>
      <c r="CB13" s="306"/>
      <c r="CC13" s="306"/>
      <c r="CD13" s="306"/>
      <c r="CE13" s="306"/>
      <c r="CF13" s="306"/>
      <c r="CG13" s="306"/>
      <c r="CH13" s="306"/>
      <c r="CI13" s="306"/>
      <c r="CJ13" s="306"/>
      <c r="CK13" s="306"/>
      <c r="CL13" s="306"/>
      <c r="CM13" s="306"/>
      <c r="CN13" s="306"/>
      <c r="CO13" s="306"/>
      <c r="CP13" s="306"/>
      <c r="CQ13" s="306"/>
      <c r="CR13" s="306"/>
      <c r="CS13" s="306"/>
      <c r="CT13" s="306"/>
      <c r="CU13" s="306"/>
      <c r="CV13" s="306"/>
      <c r="CW13" s="306"/>
      <c r="CX13" s="306"/>
      <c r="CY13" s="306"/>
      <c r="CZ13" s="306"/>
      <c r="DA13" s="306"/>
      <c r="DB13" s="306"/>
      <c r="DC13" s="306"/>
      <c r="DD13" s="306"/>
      <c r="DE13" s="306"/>
      <c r="DF13" s="306"/>
      <c r="DG13" s="306"/>
      <c r="DH13" s="306"/>
      <c r="DI13" s="306"/>
      <c r="DJ13" s="306"/>
      <c r="DK13" s="306"/>
      <c r="DL13" s="306"/>
      <c r="DM13" s="306"/>
      <c r="DN13" s="306"/>
      <c r="DO13" s="306"/>
      <c r="DP13" s="306"/>
      <c r="DQ13" s="306"/>
      <c r="DR13" s="306"/>
      <c r="DS13" s="306"/>
      <c r="DT13" s="306"/>
      <c r="DU13" s="306"/>
      <c r="DV13" s="306"/>
      <c r="DW13" s="306"/>
      <c r="DX13" s="306"/>
      <c r="DY13" s="306"/>
      <c r="DZ13" s="306"/>
      <c r="EA13" s="306"/>
      <c r="EB13" s="306"/>
      <c r="EC13" s="306"/>
      <c r="ED13" s="306"/>
      <c r="EE13" s="306"/>
      <c r="EF13" s="306"/>
      <c r="EG13" s="306"/>
      <c r="EH13" s="306"/>
      <c r="EI13" s="306"/>
      <c r="EJ13" s="306"/>
      <c r="EK13" s="306"/>
      <c r="EL13" s="306"/>
      <c r="EM13" s="306"/>
      <c r="EN13" s="306"/>
      <c r="EO13" s="306"/>
      <c r="EP13" s="306"/>
      <c r="EQ13" s="306"/>
      <c r="ER13" s="306"/>
      <c r="ES13" s="306"/>
      <c r="ET13" s="306"/>
      <c r="EU13" s="306"/>
      <c r="EV13" s="306"/>
      <c r="EW13" s="306"/>
      <c r="EX13" s="306"/>
      <c r="EY13" s="306"/>
      <c r="EZ13" s="306"/>
      <c r="FA13" s="306"/>
      <c r="FB13" s="306"/>
      <c r="FC13" s="306"/>
      <c r="FD13" s="306"/>
      <c r="FE13" s="306"/>
      <c r="FF13" s="306"/>
      <c r="FG13" s="306"/>
      <c r="FH13" s="306"/>
      <c r="FI13" s="306"/>
      <c r="FJ13" s="306"/>
      <c r="FK13" s="306"/>
      <c r="FL13" s="306"/>
      <c r="FM13" s="306"/>
      <c r="FN13" s="306"/>
      <c r="FO13" s="306"/>
      <c r="FP13" s="306"/>
      <c r="FQ13" s="306"/>
      <c r="FR13" s="306"/>
      <c r="FS13" s="306"/>
      <c r="FT13" s="306"/>
      <c r="FU13" s="306"/>
      <c r="FV13" s="306"/>
      <c r="FW13" s="306"/>
      <c r="FX13" s="306"/>
      <c r="FY13" s="306"/>
      <c r="FZ13" s="306"/>
      <c r="GA13" s="306"/>
      <c r="GB13" s="306"/>
      <c r="GC13" s="306"/>
      <c r="GD13" s="306"/>
      <c r="GE13" s="306"/>
      <c r="GF13" s="306"/>
      <c r="GG13" s="306"/>
      <c r="GH13" s="306"/>
      <c r="GI13" s="306"/>
      <c r="GJ13" s="306"/>
      <c r="GK13" s="306"/>
      <c r="GL13" s="306"/>
      <c r="GM13" s="306"/>
      <c r="GN13" s="306"/>
      <c r="GO13" s="306"/>
      <c r="GP13" s="306"/>
      <c r="GQ13" s="306"/>
      <c r="GR13" s="306"/>
      <c r="GS13" s="306"/>
      <c r="GT13" s="306"/>
      <c r="GU13" s="306"/>
      <c r="GV13" s="306"/>
      <c r="GW13" s="306"/>
      <c r="GX13" s="306"/>
      <c r="GY13" s="306"/>
      <c r="GZ13" s="306"/>
      <c r="HA13" s="306"/>
      <c r="HB13" s="306"/>
    </row>
    <row r="14" spans="1:210" ht="56.25" customHeight="1" x14ac:dyDescent="0.2">
      <c r="A14" s="307" t="s">
        <v>169</v>
      </c>
      <c r="B14" s="308" t="s">
        <v>366</v>
      </c>
      <c r="C14" s="295" t="s">
        <v>367</v>
      </c>
      <c r="D14" s="294" t="s">
        <v>98</v>
      </c>
      <c r="E14" s="278" t="s">
        <v>99</v>
      </c>
      <c r="F14" s="309" t="s">
        <v>114</v>
      </c>
      <c r="G14" s="296" t="s">
        <v>94</v>
      </c>
      <c r="H14" s="310">
        <f t="shared" ref="H14:H58" si="1">SUMIF($L$5:$HB$5,$L$5,L14:HB14)</f>
        <v>22304</v>
      </c>
      <c r="I14" s="310">
        <f t="shared" ref="I14:I58" si="2">SUMIF($L$5:$HB$5,$M$5,L14:HB14)</f>
        <v>23373</v>
      </c>
      <c r="J14" s="310">
        <f t="shared" ref="J14:J58" si="3">SUMIF($L$5:$HB$5,$N$5,L14:HB14)</f>
        <v>24387</v>
      </c>
      <c r="K14" s="283" t="s">
        <v>353</v>
      </c>
      <c r="L14" s="284">
        <v>50</v>
      </c>
      <c r="M14" s="284">
        <v>50</v>
      </c>
      <c r="N14" s="284">
        <v>50</v>
      </c>
      <c r="O14" s="286"/>
      <c r="P14" s="286"/>
      <c r="Q14" s="286"/>
      <c r="R14" s="287"/>
      <c r="S14" s="287"/>
      <c r="T14" s="287"/>
      <c r="U14" s="287"/>
      <c r="V14" s="287"/>
      <c r="W14" s="287"/>
      <c r="X14" s="287">
        <v>150</v>
      </c>
      <c r="Y14" s="287">
        <v>160</v>
      </c>
      <c r="Z14" s="288">
        <v>165</v>
      </c>
      <c r="AA14" s="288"/>
      <c r="AB14" s="288"/>
      <c r="AC14" s="288"/>
      <c r="AD14" s="288"/>
      <c r="AE14" s="288"/>
      <c r="AF14" s="287"/>
      <c r="AG14" s="287"/>
      <c r="AH14" s="287"/>
      <c r="AI14" s="287"/>
      <c r="AJ14" s="287"/>
      <c r="AK14" s="287"/>
      <c r="AL14" s="287"/>
      <c r="AM14" s="287"/>
      <c r="AN14" s="287"/>
      <c r="AO14" s="287"/>
      <c r="AP14" s="287"/>
      <c r="AQ14" s="287"/>
      <c r="AR14" s="287"/>
      <c r="AS14" s="287"/>
      <c r="AT14" s="287"/>
      <c r="AU14" s="287"/>
      <c r="AV14" s="287"/>
      <c r="AW14" s="287"/>
      <c r="AX14" s="287"/>
      <c r="AY14" s="287"/>
      <c r="AZ14" s="287">
        <v>300</v>
      </c>
      <c r="BA14" s="287">
        <v>300</v>
      </c>
      <c r="BB14" s="287">
        <v>300</v>
      </c>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v>5</v>
      </c>
      <c r="CH14" s="287">
        <v>5</v>
      </c>
      <c r="CI14" s="287">
        <v>5</v>
      </c>
      <c r="CJ14" s="288"/>
      <c r="CK14" s="288"/>
      <c r="CL14" s="288"/>
      <c r="CM14" s="288">
        <v>5</v>
      </c>
      <c r="CN14" s="288">
        <v>7</v>
      </c>
      <c r="CO14" s="288">
        <v>7</v>
      </c>
      <c r="CP14" s="288">
        <v>21000</v>
      </c>
      <c r="CQ14" s="288">
        <v>22000</v>
      </c>
      <c r="CR14" s="288">
        <v>23000</v>
      </c>
      <c r="CS14" s="288">
        <v>30</v>
      </c>
      <c r="CT14" s="288">
        <v>32</v>
      </c>
      <c r="CU14" s="288">
        <v>35</v>
      </c>
      <c r="CV14" s="288"/>
      <c r="CW14" s="288"/>
      <c r="CX14" s="288"/>
      <c r="CY14" s="288"/>
      <c r="CZ14" s="288"/>
      <c r="DA14" s="288"/>
      <c r="DB14" s="288"/>
      <c r="DC14" s="288"/>
      <c r="DD14" s="288"/>
      <c r="DE14" s="288"/>
      <c r="DF14" s="288"/>
      <c r="DG14" s="288"/>
      <c r="DH14" s="288"/>
      <c r="DI14" s="288"/>
      <c r="DJ14" s="288"/>
      <c r="DK14" s="288"/>
      <c r="DL14" s="288"/>
      <c r="DM14" s="288"/>
      <c r="DN14" s="288">
        <v>12</v>
      </c>
      <c r="DO14" s="288">
        <v>12</v>
      </c>
      <c r="DP14" s="288">
        <v>12</v>
      </c>
      <c r="DQ14" s="288"/>
      <c r="DR14" s="288"/>
      <c r="DS14" s="288"/>
      <c r="DT14" s="288">
        <v>110</v>
      </c>
      <c r="DU14" s="288">
        <v>110</v>
      </c>
      <c r="DV14" s="288">
        <v>110</v>
      </c>
      <c r="DW14" s="288"/>
      <c r="DX14" s="288"/>
      <c r="DY14" s="288"/>
      <c r="DZ14" s="288"/>
      <c r="EA14" s="288"/>
      <c r="EB14" s="288"/>
      <c r="EC14" s="288"/>
      <c r="ED14" s="288"/>
      <c r="EE14" s="288"/>
      <c r="EF14" s="288"/>
      <c r="EG14" s="288"/>
      <c r="EH14" s="288"/>
      <c r="EI14" s="288"/>
      <c r="EJ14" s="288"/>
      <c r="EK14" s="288"/>
      <c r="EL14" s="288">
        <v>100</v>
      </c>
      <c r="EM14" s="288">
        <v>100</v>
      </c>
      <c r="EN14" s="288">
        <v>100</v>
      </c>
      <c r="EO14" s="288">
        <v>15</v>
      </c>
      <c r="EP14" s="288">
        <v>15</v>
      </c>
      <c r="EQ14" s="288">
        <v>15</v>
      </c>
      <c r="ER14" s="288"/>
      <c r="ES14" s="288"/>
      <c r="ET14" s="288"/>
      <c r="EU14" s="288">
        <v>16</v>
      </c>
      <c r="EV14" s="288">
        <v>16</v>
      </c>
      <c r="EW14" s="288">
        <v>16</v>
      </c>
      <c r="EX14" s="288"/>
      <c r="EY14" s="288"/>
      <c r="EZ14" s="288"/>
      <c r="FA14" s="288">
        <v>50</v>
      </c>
      <c r="FB14" s="288">
        <v>100</v>
      </c>
      <c r="FC14" s="288">
        <v>100</v>
      </c>
      <c r="FD14" s="288">
        <v>10</v>
      </c>
      <c r="FE14" s="288">
        <v>12</v>
      </c>
      <c r="FF14" s="288">
        <v>15</v>
      </c>
      <c r="FG14" s="288">
        <v>50</v>
      </c>
      <c r="FH14" s="288">
        <v>50</v>
      </c>
      <c r="FI14" s="288">
        <v>50</v>
      </c>
      <c r="FJ14" s="288">
        <v>12</v>
      </c>
      <c r="FK14" s="288">
        <v>12</v>
      </c>
      <c r="FL14" s="288">
        <v>12</v>
      </c>
      <c r="FM14" s="288"/>
      <c r="FN14" s="288"/>
      <c r="FO14" s="288"/>
      <c r="FP14" s="288">
        <v>6</v>
      </c>
      <c r="FQ14" s="288">
        <v>6</v>
      </c>
      <c r="FR14" s="288">
        <v>6</v>
      </c>
      <c r="FS14" s="288"/>
      <c r="FT14" s="288"/>
      <c r="FU14" s="288"/>
      <c r="FV14" s="288"/>
      <c r="FW14" s="288"/>
      <c r="FX14" s="288"/>
      <c r="FY14" s="288"/>
      <c r="FZ14" s="288"/>
      <c r="GA14" s="288"/>
      <c r="GB14" s="288"/>
      <c r="GC14" s="288"/>
      <c r="GD14" s="288"/>
      <c r="GE14" s="288">
        <v>16</v>
      </c>
      <c r="GF14" s="288">
        <v>19</v>
      </c>
      <c r="GG14" s="288">
        <v>22</v>
      </c>
      <c r="GH14" s="288"/>
      <c r="GI14" s="288"/>
      <c r="GJ14" s="288"/>
      <c r="GK14" s="288">
        <v>267</v>
      </c>
      <c r="GL14" s="288">
        <v>267</v>
      </c>
      <c r="GM14" s="288">
        <v>267</v>
      </c>
      <c r="GN14" s="288"/>
      <c r="GO14" s="288"/>
      <c r="GP14" s="288"/>
      <c r="GQ14" s="288"/>
      <c r="GR14" s="288"/>
      <c r="GS14" s="288"/>
      <c r="GT14" s="288"/>
      <c r="GU14" s="288"/>
      <c r="GV14" s="288"/>
      <c r="GW14" s="288"/>
      <c r="GX14" s="288"/>
      <c r="GY14" s="288"/>
      <c r="GZ14" s="288">
        <v>100</v>
      </c>
      <c r="HA14" s="288">
        <v>100</v>
      </c>
      <c r="HB14" s="288">
        <v>100</v>
      </c>
    </row>
    <row r="15" spans="1:210" ht="54" customHeight="1" x14ac:dyDescent="0.2">
      <c r="A15" s="311" t="s">
        <v>169</v>
      </c>
      <c r="B15" s="312" t="s">
        <v>366</v>
      </c>
      <c r="C15" s="289" t="s">
        <v>367</v>
      </c>
      <c r="D15" s="313" t="s">
        <v>98</v>
      </c>
      <c r="E15" s="278" t="s">
        <v>99</v>
      </c>
      <c r="F15" s="309" t="s">
        <v>115</v>
      </c>
      <c r="G15" s="296" t="s">
        <v>94</v>
      </c>
      <c r="H15" s="310">
        <f t="shared" si="1"/>
        <v>138190</v>
      </c>
      <c r="I15" s="310">
        <f t="shared" si="2"/>
        <v>143850</v>
      </c>
      <c r="J15" s="310">
        <f t="shared" si="3"/>
        <v>149710</v>
      </c>
      <c r="K15" s="283" t="s">
        <v>353</v>
      </c>
      <c r="L15" s="284">
        <v>1000</v>
      </c>
      <c r="M15" s="284">
        <v>1000</v>
      </c>
      <c r="N15" s="284">
        <v>1000</v>
      </c>
      <c r="O15" s="286"/>
      <c r="P15" s="286"/>
      <c r="Q15" s="286"/>
      <c r="R15" s="287"/>
      <c r="S15" s="287"/>
      <c r="T15" s="287"/>
      <c r="U15" s="287"/>
      <c r="V15" s="287"/>
      <c r="W15" s="287"/>
      <c r="X15" s="287">
        <v>300</v>
      </c>
      <c r="Y15" s="287">
        <v>310</v>
      </c>
      <c r="Z15" s="288">
        <v>320</v>
      </c>
      <c r="AA15" s="288"/>
      <c r="AB15" s="288"/>
      <c r="AC15" s="288"/>
      <c r="AD15" s="288"/>
      <c r="AE15" s="288"/>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v>100</v>
      </c>
      <c r="CH15" s="287">
        <v>100</v>
      </c>
      <c r="CI15" s="287">
        <v>100</v>
      </c>
      <c r="CJ15" s="288"/>
      <c r="CK15" s="288"/>
      <c r="CL15" s="288"/>
      <c r="CM15" s="288"/>
      <c r="CN15" s="288"/>
      <c r="CO15" s="288"/>
      <c r="CP15" s="288">
        <v>105000</v>
      </c>
      <c r="CQ15" s="288">
        <v>110000</v>
      </c>
      <c r="CR15" s="288">
        <v>115000</v>
      </c>
      <c r="CS15" s="288">
        <v>1500</v>
      </c>
      <c r="CT15" s="288">
        <v>1500</v>
      </c>
      <c r="CU15" s="288">
        <v>1500</v>
      </c>
      <c r="CV15" s="288"/>
      <c r="CW15" s="288"/>
      <c r="CX15" s="288"/>
      <c r="CY15" s="288"/>
      <c r="CZ15" s="288"/>
      <c r="DA15" s="288"/>
      <c r="DB15" s="288"/>
      <c r="DC15" s="288"/>
      <c r="DD15" s="288"/>
      <c r="DE15" s="288"/>
      <c r="DF15" s="288"/>
      <c r="DG15" s="288"/>
      <c r="DH15" s="288"/>
      <c r="DI15" s="288"/>
      <c r="DJ15" s="288"/>
      <c r="DK15" s="288"/>
      <c r="DL15" s="288"/>
      <c r="DM15" s="288"/>
      <c r="DN15" s="288">
        <v>400</v>
      </c>
      <c r="DO15" s="288">
        <v>450</v>
      </c>
      <c r="DP15" s="288">
        <v>500</v>
      </c>
      <c r="DQ15" s="288"/>
      <c r="DR15" s="288"/>
      <c r="DS15" s="288"/>
      <c r="DT15" s="288">
        <v>1500</v>
      </c>
      <c r="DU15" s="288">
        <v>1500</v>
      </c>
      <c r="DV15" s="288">
        <v>1500</v>
      </c>
      <c r="DW15" s="288"/>
      <c r="DX15" s="288"/>
      <c r="DY15" s="288"/>
      <c r="DZ15" s="288"/>
      <c r="EA15" s="288"/>
      <c r="EB15" s="288"/>
      <c r="EC15" s="288"/>
      <c r="ED15" s="288"/>
      <c r="EE15" s="288"/>
      <c r="EF15" s="288"/>
      <c r="EG15" s="288"/>
      <c r="EH15" s="288"/>
      <c r="EI15" s="288"/>
      <c r="EJ15" s="288"/>
      <c r="EK15" s="288"/>
      <c r="EL15" s="288">
        <v>6500</v>
      </c>
      <c r="EM15" s="288">
        <v>7000</v>
      </c>
      <c r="EN15" s="288">
        <v>7500</v>
      </c>
      <c r="EO15" s="288">
        <v>500</v>
      </c>
      <c r="EP15" s="288">
        <v>0</v>
      </c>
      <c r="EQ15" s="288">
        <v>200</v>
      </c>
      <c r="ER15" s="288"/>
      <c r="ES15" s="288"/>
      <c r="ET15" s="288"/>
      <c r="EU15" s="288">
        <v>1230</v>
      </c>
      <c r="EV15" s="288">
        <v>1230</v>
      </c>
      <c r="EW15" s="288">
        <v>1230</v>
      </c>
      <c r="EX15" s="288"/>
      <c r="EY15" s="288"/>
      <c r="EZ15" s="288"/>
      <c r="FA15" s="288"/>
      <c r="FB15" s="288"/>
      <c r="FC15" s="288"/>
      <c r="FD15" s="288">
        <v>100</v>
      </c>
      <c r="FE15" s="288">
        <v>150</v>
      </c>
      <c r="FF15" s="288">
        <v>200</v>
      </c>
      <c r="FG15" s="288">
        <v>1800</v>
      </c>
      <c r="FH15" s="288">
        <v>1800</v>
      </c>
      <c r="FI15" s="288">
        <v>1800</v>
      </c>
      <c r="FJ15" s="288">
        <v>360</v>
      </c>
      <c r="FK15" s="288">
        <v>360</v>
      </c>
      <c r="FL15" s="288">
        <v>360</v>
      </c>
      <c r="FM15" s="288"/>
      <c r="FN15" s="288"/>
      <c r="FO15" s="288"/>
      <c r="FP15" s="288">
        <v>3500</v>
      </c>
      <c r="FQ15" s="288">
        <v>3500</v>
      </c>
      <c r="FR15" s="288">
        <v>3500</v>
      </c>
      <c r="FS15" s="288"/>
      <c r="FT15" s="288"/>
      <c r="FU15" s="288"/>
      <c r="FV15" s="288"/>
      <c r="FW15" s="288"/>
      <c r="FX15" s="288"/>
      <c r="FY15" s="288"/>
      <c r="FZ15" s="288"/>
      <c r="GA15" s="288"/>
      <c r="GB15" s="288"/>
      <c r="GC15" s="288"/>
      <c r="GD15" s="288"/>
      <c r="GE15" s="314">
        <v>500</v>
      </c>
      <c r="GF15" s="314">
        <v>550</v>
      </c>
      <c r="GG15" s="314">
        <v>600</v>
      </c>
      <c r="GH15" s="288"/>
      <c r="GI15" s="288"/>
      <c r="GJ15" s="288"/>
      <c r="GK15" s="288">
        <v>13500</v>
      </c>
      <c r="GL15" s="288">
        <v>14000</v>
      </c>
      <c r="GM15" s="288">
        <v>14000</v>
      </c>
      <c r="GN15" s="288"/>
      <c r="GO15" s="288"/>
      <c r="GP15" s="288"/>
      <c r="GQ15" s="288"/>
      <c r="GR15" s="288"/>
      <c r="GS15" s="288"/>
      <c r="GT15" s="288"/>
      <c r="GU15" s="288"/>
      <c r="GV15" s="288"/>
      <c r="GW15" s="288"/>
      <c r="GX15" s="288"/>
      <c r="GY15" s="288"/>
      <c r="GZ15" s="314">
        <v>400</v>
      </c>
      <c r="HA15" s="314">
        <v>400</v>
      </c>
      <c r="HB15" s="314">
        <v>400</v>
      </c>
    </row>
    <row r="16" spans="1:210" ht="51" customHeight="1" x14ac:dyDescent="0.2">
      <c r="A16" s="315" t="s">
        <v>173</v>
      </c>
      <c r="B16" s="299" t="s">
        <v>366</v>
      </c>
      <c r="C16" s="291" t="s">
        <v>368</v>
      </c>
      <c r="D16" s="316" t="s">
        <v>98</v>
      </c>
      <c r="E16" s="278" t="s">
        <v>99</v>
      </c>
      <c r="F16" s="309" t="s">
        <v>118</v>
      </c>
      <c r="G16" s="296" t="s">
        <v>94</v>
      </c>
      <c r="H16" s="310">
        <f t="shared" si="1"/>
        <v>3720</v>
      </c>
      <c r="I16" s="310">
        <f t="shared" si="2"/>
        <v>4279</v>
      </c>
      <c r="J16" s="310">
        <f t="shared" si="3"/>
        <v>4837</v>
      </c>
      <c r="K16" s="283" t="s">
        <v>353</v>
      </c>
      <c r="L16" s="284">
        <v>50</v>
      </c>
      <c r="M16" s="284">
        <v>50</v>
      </c>
      <c r="N16" s="284">
        <v>50</v>
      </c>
      <c r="O16" s="286"/>
      <c r="P16" s="286"/>
      <c r="Q16" s="286"/>
      <c r="R16" s="287">
        <v>1000</v>
      </c>
      <c r="S16" s="287">
        <v>1000</v>
      </c>
      <c r="T16" s="287">
        <v>1000</v>
      </c>
      <c r="U16" s="287"/>
      <c r="V16" s="287"/>
      <c r="W16" s="287"/>
      <c r="X16" s="287">
        <v>500</v>
      </c>
      <c r="Y16" s="287">
        <v>550</v>
      </c>
      <c r="Z16" s="288">
        <v>600</v>
      </c>
      <c r="AA16" s="288"/>
      <c r="AB16" s="288"/>
      <c r="AC16" s="288"/>
      <c r="AD16" s="288"/>
      <c r="AE16" s="288"/>
      <c r="AF16" s="287"/>
      <c r="AG16" s="287"/>
      <c r="AH16" s="287"/>
      <c r="AI16" s="287"/>
      <c r="AJ16" s="287"/>
      <c r="AK16" s="287"/>
      <c r="AL16" s="287"/>
      <c r="AM16" s="287"/>
      <c r="AN16" s="287"/>
      <c r="AO16" s="287"/>
      <c r="AP16" s="287"/>
      <c r="AQ16" s="287"/>
      <c r="AR16" s="287"/>
      <c r="AS16" s="287"/>
      <c r="AT16" s="287"/>
      <c r="AU16" s="287"/>
      <c r="AV16" s="287"/>
      <c r="AW16" s="287"/>
      <c r="AX16" s="287"/>
      <c r="AY16" s="287"/>
      <c r="AZ16" s="287">
        <v>600</v>
      </c>
      <c r="BA16" s="287">
        <v>600</v>
      </c>
      <c r="BB16" s="287">
        <v>600</v>
      </c>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v>15</v>
      </c>
      <c r="CH16" s="287">
        <v>15</v>
      </c>
      <c r="CI16" s="287">
        <v>15</v>
      </c>
      <c r="CJ16" s="288"/>
      <c r="CK16" s="288"/>
      <c r="CL16" s="288"/>
      <c r="CM16" s="288"/>
      <c r="CN16" s="288"/>
      <c r="CO16" s="288"/>
      <c r="CP16" s="288">
        <v>115</v>
      </c>
      <c r="CQ16" s="288">
        <v>115</v>
      </c>
      <c r="CR16" s="288">
        <v>115</v>
      </c>
      <c r="CS16" s="288">
        <v>50</v>
      </c>
      <c r="CT16" s="288">
        <v>52</v>
      </c>
      <c r="CU16" s="288">
        <v>55</v>
      </c>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v>100</v>
      </c>
      <c r="DU16" s="288">
        <v>100</v>
      </c>
      <c r="DV16" s="288">
        <v>100</v>
      </c>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v>4</v>
      </c>
      <c r="EV16" s="288">
        <v>4</v>
      </c>
      <c r="EW16" s="288">
        <v>4</v>
      </c>
      <c r="EX16" s="288"/>
      <c r="EY16" s="288"/>
      <c r="EZ16" s="288"/>
      <c r="FA16" s="288">
        <v>1000</v>
      </c>
      <c r="FB16" s="288">
        <v>1500</v>
      </c>
      <c r="FC16" s="288">
        <v>2000</v>
      </c>
      <c r="FD16" s="288">
        <v>5</v>
      </c>
      <c r="FE16" s="288">
        <v>7</v>
      </c>
      <c r="FF16" s="288">
        <v>10</v>
      </c>
      <c r="FG16" s="288">
        <v>50</v>
      </c>
      <c r="FH16" s="288">
        <v>50</v>
      </c>
      <c r="FI16" s="288">
        <v>50</v>
      </c>
      <c r="FJ16" s="288">
        <v>7</v>
      </c>
      <c r="FK16" s="288">
        <v>9</v>
      </c>
      <c r="FL16" s="288">
        <v>10</v>
      </c>
      <c r="FM16" s="288"/>
      <c r="FN16" s="288"/>
      <c r="FO16" s="288"/>
      <c r="FP16" s="288">
        <v>50</v>
      </c>
      <c r="FQ16" s="288">
        <v>50</v>
      </c>
      <c r="FR16" s="288">
        <v>50</v>
      </c>
      <c r="FS16" s="288">
        <v>4</v>
      </c>
      <c r="FT16" s="288">
        <v>5</v>
      </c>
      <c r="FU16" s="288">
        <v>6</v>
      </c>
      <c r="FV16" s="288"/>
      <c r="FW16" s="288"/>
      <c r="FX16" s="288"/>
      <c r="FY16" s="288"/>
      <c r="FZ16" s="288"/>
      <c r="GA16" s="288"/>
      <c r="GB16" s="288">
        <v>20</v>
      </c>
      <c r="GC16" s="288">
        <v>22</v>
      </c>
      <c r="GD16" s="288">
        <v>22</v>
      </c>
      <c r="GE16" s="288"/>
      <c r="GF16" s="288"/>
      <c r="GG16" s="288"/>
      <c r="GH16" s="288"/>
      <c r="GI16" s="288"/>
      <c r="GJ16" s="288"/>
      <c r="GK16" s="288"/>
      <c r="GL16" s="288"/>
      <c r="GM16" s="288"/>
      <c r="GN16" s="288"/>
      <c r="GO16" s="288"/>
      <c r="GP16" s="288"/>
      <c r="GQ16" s="288">
        <v>50</v>
      </c>
      <c r="GR16" s="288">
        <v>50</v>
      </c>
      <c r="GS16" s="288">
        <v>50</v>
      </c>
      <c r="GT16" s="288"/>
      <c r="GU16" s="288"/>
      <c r="GV16" s="288"/>
      <c r="GW16" s="288"/>
      <c r="GX16" s="288"/>
      <c r="GY16" s="288"/>
      <c r="GZ16" s="288">
        <v>100</v>
      </c>
      <c r="HA16" s="288">
        <v>100</v>
      </c>
      <c r="HB16" s="288">
        <v>100</v>
      </c>
    </row>
    <row r="17" spans="1:210" ht="53.25" customHeight="1" x14ac:dyDescent="0.2">
      <c r="A17" s="317" t="s">
        <v>173</v>
      </c>
      <c r="B17" s="299" t="s">
        <v>366</v>
      </c>
      <c r="C17" s="299" t="s">
        <v>368</v>
      </c>
      <c r="D17" s="318" t="s">
        <v>98</v>
      </c>
      <c r="E17" s="278" t="s">
        <v>99</v>
      </c>
      <c r="F17" s="309" t="s">
        <v>111</v>
      </c>
      <c r="G17" s="296" t="s">
        <v>94</v>
      </c>
      <c r="H17" s="310">
        <f t="shared" si="1"/>
        <v>338680</v>
      </c>
      <c r="I17" s="310">
        <f t="shared" si="2"/>
        <v>339515</v>
      </c>
      <c r="J17" s="310">
        <f t="shared" si="3"/>
        <v>340360</v>
      </c>
      <c r="K17" s="283" t="s">
        <v>353</v>
      </c>
      <c r="L17" s="284">
        <v>1000</v>
      </c>
      <c r="M17" s="284">
        <v>1000</v>
      </c>
      <c r="N17" s="284">
        <v>1000</v>
      </c>
      <c r="O17" s="286"/>
      <c r="P17" s="286"/>
      <c r="Q17" s="286"/>
      <c r="R17" s="287">
        <v>150000</v>
      </c>
      <c r="S17" s="287">
        <v>150000</v>
      </c>
      <c r="T17" s="287">
        <v>150000</v>
      </c>
      <c r="U17" s="287"/>
      <c r="V17" s="287"/>
      <c r="W17" s="287"/>
      <c r="X17" s="287">
        <v>3000</v>
      </c>
      <c r="Y17" s="287">
        <v>3200</v>
      </c>
      <c r="Z17" s="288">
        <v>3500</v>
      </c>
      <c r="AA17" s="288"/>
      <c r="AB17" s="288"/>
      <c r="AC17" s="288"/>
      <c r="AD17" s="288"/>
      <c r="AE17" s="288"/>
      <c r="AF17" s="287"/>
      <c r="AG17" s="287"/>
      <c r="AH17" s="287"/>
      <c r="AI17" s="287"/>
      <c r="AJ17" s="287"/>
      <c r="AK17" s="287"/>
      <c r="AL17" s="287"/>
      <c r="AM17" s="287"/>
      <c r="AN17" s="287"/>
      <c r="AO17" s="287"/>
      <c r="AP17" s="287"/>
      <c r="AQ17" s="287"/>
      <c r="AR17" s="287"/>
      <c r="AS17" s="287"/>
      <c r="AT17" s="287"/>
      <c r="AU17" s="287"/>
      <c r="AV17" s="287"/>
      <c r="AW17" s="287"/>
      <c r="AX17" s="287"/>
      <c r="AY17" s="287"/>
      <c r="AZ17" s="287">
        <v>700</v>
      </c>
      <c r="BA17" s="287">
        <v>700</v>
      </c>
      <c r="BB17" s="287">
        <v>700</v>
      </c>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v>300</v>
      </c>
      <c r="CH17" s="287">
        <v>300</v>
      </c>
      <c r="CI17" s="287">
        <v>300</v>
      </c>
      <c r="CJ17" s="288"/>
      <c r="CK17" s="288"/>
      <c r="CL17" s="288"/>
      <c r="CM17" s="288"/>
      <c r="CN17" s="288"/>
      <c r="CO17" s="288"/>
      <c r="CP17" s="288">
        <v>115000</v>
      </c>
      <c r="CQ17" s="288">
        <v>115000</v>
      </c>
      <c r="CR17" s="288">
        <v>115000</v>
      </c>
      <c r="CS17" s="288">
        <v>3500</v>
      </c>
      <c r="CT17" s="288">
        <v>3600</v>
      </c>
      <c r="CU17" s="288">
        <v>3700</v>
      </c>
      <c r="CV17" s="288"/>
      <c r="CW17" s="288"/>
      <c r="CX17" s="288"/>
      <c r="CY17" s="288"/>
      <c r="CZ17" s="288"/>
      <c r="DA17" s="288"/>
      <c r="DB17" s="288"/>
      <c r="DC17" s="288"/>
      <c r="DD17" s="288"/>
      <c r="DE17" s="288"/>
      <c r="DF17" s="288"/>
      <c r="DG17" s="288"/>
      <c r="DH17" s="288"/>
      <c r="DI17" s="288"/>
      <c r="DJ17" s="288"/>
      <c r="DK17" s="288">
        <v>5000</v>
      </c>
      <c r="DL17" s="288">
        <v>5100</v>
      </c>
      <c r="DM17" s="288">
        <v>5200</v>
      </c>
      <c r="DN17" s="288"/>
      <c r="DO17" s="288"/>
      <c r="DP17" s="288"/>
      <c r="DQ17" s="288"/>
      <c r="DR17" s="288"/>
      <c r="DS17" s="288"/>
      <c r="DT17" s="288">
        <v>50000</v>
      </c>
      <c r="DU17" s="288">
        <v>50000</v>
      </c>
      <c r="DV17" s="288">
        <v>50000</v>
      </c>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v>1000</v>
      </c>
      <c r="EV17" s="288">
        <v>1000</v>
      </c>
      <c r="EW17" s="288">
        <v>1000</v>
      </c>
      <c r="EX17" s="288"/>
      <c r="EY17" s="288"/>
      <c r="EZ17" s="288"/>
      <c r="FA17" s="288"/>
      <c r="FB17" s="288"/>
      <c r="FC17" s="288"/>
      <c r="FD17" s="288">
        <v>1500</v>
      </c>
      <c r="FE17" s="288">
        <v>1800</v>
      </c>
      <c r="FF17" s="288">
        <v>2000</v>
      </c>
      <c r="FG17" s="288">
        <v>1800</v>
      </c>
      <c r="FH17" s="288">
        <v>1800</v>
      </c>
      <c r="FI17" s="288">
        <v>1800</v>
      </c>
      <c r="FJ17" s="288">
        <v>100</v>
      </c>
      <c r="FK17" s="288">
        <v>120</v>
      </c>
      <c r="FL17" s="288">
        <v>150</v>
      </c>
      <c r="FM17" s="288"/>
      <c r="FN17" s="288"/>
      <c r="FO17" s="288"/>
      <c r="FP17" s="288">
        <v>5000</v>
      </c>
      <c r="FQ17" s="288">
        <v>5000</v>
      </c>
      <c r="FR17" s="288">
        <v>5000</v>
      </c>
      <c r="FS17" s="288">
        <v>30</v>
      </c>
      <c r="FT17" s="288">
        <v>40</v>
      </c>
      <c r="FU17" s="288">
        <v>50</v>
      </c>
      <c r="FV17" s="288"/>
      <c r="FW17" s="288"/>
      <c r="FX17" s="288"/>
      <c r="FY17" s="288"/>
      <c r="FZ17" s="288"/>
      <c r="GA17" s="288"/>
      <c r="GB17" s="314">
        <v>50</v>
      </c>
      <c r="GC17" s="314">
        <v>55</v>
      </c>
      <c r="GD17" s="314">
        <v>60</v>
      </c>
      <c r="GE17" s="288"/>
      <c r="GF17" s="288"/>
      <c r="GG17" s="288"/>
      <c r="GH17" s="288"/>
      <c r="GI17" s="288"/>
      <c r="GJ17" s="288"/>
      <c r="GK17" s="288"/>
      <c r="GL17" s="288"/>
      <c r="GM17" s="288"/>
      <c r="GN17" s="288"/>
      <c r="GO17" s="288"/>
      <c r="GP17" s="288"/>
      <c r="GQ17" s="288">
        <v>300</v>
      </c>
      <c r="GR17" s="288">
        <v>400</v>
      </c>
      <c r="GS17" s="288">
        <v>500</v>
      </c>
      <c r="GT17" s="288"/>
      <c r="GU17" s="288"/>
      <c r="GV17" s="288"/>
      <c r="GW17" s="288"/>
      <c r="GX17" s="288"/>
      <c r="GY17" s="288"/>
      <c r="GZ17" s="314">
        <v>400</v>
      </c>
      <c r="HA17" s="314">
        <v>400</v>
      </c>
      <c r="HB17" s="314">
        <v>400</v>
      </c>
    </row>
    <row r="18" spans="1:210" ht="53.25" customHeight="1" x14ac:dyDescent="0.2">
      <c r="A18" s="319" t="s">
        <v>176</v>
      </c>
      <c r="B18" s="301" t="s">
        <v>366</v>
      </c>
      <c r="C18" s="320" t="s">
        <v>369</v>
      </c>
      <c r="D18" s="295" t="s">
        <v>98</v>
      </c>
      <c r="E18" s="278" t="s">
        <v>121</v>
      </c>
      <c r="F18" s="309" t="s">
        <v>370</v>
      </c>
      <c r="G18" s="296" t="s">
        <v>94</v>
      </c>
      <c r="H18" s="310">
        <f t="shared" si="1"/>
        <v>160</v>
      </c>
      <c r="I18" s="310">
        <f t="shared" si="2"/>
        <v>180</v>
      </c>
      <c r="J18" s="310">
        <f t="shared" si="3"/>
        <v>210</v>
      </c>
      <c r="K18" s="283" t="s">
        <v>353</v>
      </c>
      <c r="L18" s="287"/>
      <c r="M18" s="287"/>
      <c r="N18" s="287"/>
      <c r="O18" s="287"/>
      <c r="P18" s="287"/>
      <c r="Q18" s="287"/>
      <c r="R18" s="286"/>
      <c r="S18" s="286"/>
      <c r="T18" s="286"/>
      <c r="U18" s="287"/>
      <c r="V18" s="287"/>
      <c r="W18" s="287"/>
      <c r="X18" s="287"/>
      <c r="Y18" s="287"/>
      <c r="Z18" s="288"/>
      <c r="AA18" s="288"/>
      <c r="AB18" s="288"/>
      <c r="AC18" s="288"/>
      <c r="AD18" s="288"/>
      <c r="AE18" s="288"/>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v>30</v>
      </c>
      <c r="CH18" s="287">
        <v>30</v>
      </c>
      <c r="CI18" s="287">
        <v>30</v>
      </c>
      <c r="CJ18" s="288">
        <v>130</v>
      </c>
      <c r="CK18" s="288">
        <v>150</v>
      </c>
      <c r="CL18" s="288">
        <v>180</v>
      </c>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row>
    <row r="19" spans="1:210" ht="14.25" customHeight="1" x14ac:dyDescent="0.2">
      <c r="A19" s="317" t="s">
        <v>176</v>
      </c>
      <c r="B19" s="299" t="s">
        <v>366</v>
      </c>
      <c r="C19" s="321" t="s">
        <v>369</v>
      </c>
      <c r="D19" s="299" t="s">
        <v>98</v>
      </c>
      <c r="E19" s="278" t="s">
        <v>123</v>
      </c>
      <c r="F19" s="309" t="s">
        <v>370</v>
      </c>
      <c r="G19" s="296" t="s">
        <v>94</v>
      </c>
      <c r="H19" s="310">
        <f t="shared" si="1"/>
        <v>85</v>
      </c>
      <c r="I19" s="310">
        <f t="shared" si="2"/>
        <v>100</v>
      </c>
      <c r="J19" s="310">
        <f t="shared" si="3"/>
        <v>110</v>
      </c>
      <c r="K19" s="283" t="s">
        <v>353</v>
      </c>
      <c r="L19" s="287"/>
      <c r="M19" s="287"/>
      <c r="N19" s="287"/>
      <c r="O19" s="287"/>
      <c r="P19" s="287"/>
      <c r="Q19" s="287"/>
      <c r="R19" s="287"/>
      <c r="S19" s="287"/>
      <c r="T19" s="287"/>
      <c r="U19" s="287"/>
      <c r="V19" s="287"/>
      <c r="W19" s="287"/>
      <c r="X19" s="287"/>
      <c r="Y19" s="287"/>
      <c r="Z19" s="288"/>
      <c r="AA19" s="288"/>
      <c r="AB19" s="288"/>
      <c r="AC19" s="288"/>
      <c r="AD19" s="288"/>
      <c r="AE19" s="288"/>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v>50</v>
      </c>
      <c r="CH19" s="287">
        <v>50</v>
      </c>
      <c r="CI19" s="287">
        <v>50</v>
      </c>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v>15</v>
      </c>
      <c r="FB19" s="288">
        <v>25</v>
      </c>
      <c r="FC19" s="288">
        <v>30</v>
      </c>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v>20</v>
      </c>
      <c r="FZ19" s="288">
        <v>25</v>
      </c>
      <c r="GA19" s="288">
        <v>30</v>
      </c>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row>
    <row r="20" spans="1:210" ht="86.25" customHeight="1" x14ac:dyDescent="0.2">
      <c r="A20" s="317" t="s">
        <v>176</v>
      </c>
      <c r="B20" s="299" t="s">
        <v>366</v>
      </c>
      <c r="C20" s="321" t="s">
        <v>369</v>
      </c>
      <c r="D20" s="299" t="s">
        <v>98</v>
      </c>
      <c r="E20" s="278" t="s">
        <v>371</v>
      </c>
      <c r="F20" s="309" t="s">
        <v>370</v>
      </c>
      <c r="G20" s="296" t="s">
        <v>94</v>
      </c>
      <c r="H20" s="310">
        <f t="shared" si="1"/>
        <v>120</v>
      </c>
      <c r="I20" s="310">
        <f t="shared" si="2"/>
        <v>120</v>
      </c>
      <c r="J20" s="310">
        <f t="shared" si="3"/>
        <v>120</v>
      </c>
      <c r="K20" s="283" t="s">
        <v>353</v>
      </c>
      <c r="L20" s="287"/>
      <c r="M20" s="287"/>
      <c r="N20" s="287"/>
      <c r="O20" s="287"/>
      <c r="P20" s="287"/>
      <c r="Q20" s="287"/>
      <c r="R20" s="287"/>
      <c r="S20" s="287"/>
      <c r="T20" s="287"/>
      <c r="U20" s="287"/>
      <c r="V20" s="287"/>
      <c r="W20" s="287"/>
      <c r="X20" s="287"/>
      <c r="Y20" s="287"/>
      <c r="Z20" s="288"/>
      <c r="AA20" s="288"/>
      <c r="AB20" s="288"/>
      <c r="AC20" s="288"/>
      <c r="AD20" s="288"/>
      <c r="AE20" s="288"/>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v>120</v>
      </c>
      <c r="CH20" s="287">
        <v>120</v>
      </c>
      <c r="CI20" s="287">
        <v>120</v>
      </c>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row>
    <row r="21" spans="1:210" ht="14.25" customHeight="1" x14ac:dyDescent="0.2">
      <c r="A21" s="317" t="s">
        <v>176</v>
      </c>
      <c r="B21" s="299" t="s">
        <v>366</v>
      </c>
      <c r="C21" s="321" t="s">
        <v>369</v>
      </c>
      <c r="D21" s="299" t="s">
        <v>98</v>
      </c>
      <c r="E21" s="278" t="s">
        <v>372</v>
      </c>
      <c r="F21" s="309" t="s">
        <v>370</v>
      </c>
      <c r="G21" s="296" t="s">
        <v>94</v>
      </c>
      <c r="H21" s="310">
        <f t="shared" si="1"/>
        <v>50</v>
      </c>
      <c r="I21" s="310">
        <f t="shared" si="2"/>
        <v>50</v>
      </c>
      <c r="J21" s="310">
        <f t="shared" si="3"/>
        <v>50</v>
      </c>
      <c r="K21" s="283" t="s">
        <v>353</v>
      </c>
      <c r="L21" s="287"/>
      <c r="M21" s="287"/>
      <c r="N21" s="287"/>
      <c r="O21" s="287"/>
      <c r="P21" s="287"/>
      <c r="Q21" s="287"/>
      <c r="R21" s="287"/>
      <c r="S21" s="287"/>
      <c r="T21" s="287"/>
      <c r="U21" s="287"/>
      <c r="V21" s="287"/>
      <c r="W21" s="287"/>
      <c r="X21" s="287"/>
      <c r="Y21" s="287"/>
      <c r="Z21" s="288"/>
      <c r="AA21" s="288"/>
      <c r="AB21" s="288"/>
      <c r="AC21" s="288"/>
      <c r="AD21" s="288"/>
      <c r="AE21" s="288"/>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v>50</v>
      </c>
      <c r="CH21" s="287">
        <v>50</v>
      </c>
      <c r="CI21" s="287">
        <v>50</v>
      </c>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row>
    <row r="22" spans="1:210" ht="55.5" customHeight="1" x14ac:dyDescent="0.2">
      <c r="A22" s="317" t="s">
        <v>176</v>
      </c>
      <c r="B22" s="299" t="s">
        <v>366</v>
      </c>
      <c r="C22" s="321" t="s">
        <v>369</v>
      </c>
      <c r="D22" s="299" t="s">
        <v>98</v>
      </c>
      <c r="E22" s="278" t="s">
        <v>99</v>
      </c>
      <c r="F22" s="309" t="s">
        <v>370</v>
      </c>
      <c r="G22" s="296" t="s">
        <v>94</v>
      </c>
      <c r="H22" s="310">
        <f t="shared" si="1"/>
        <v>7644</v>
      </c>
      <c r="I22" s="310">
        <f t="shared" si="2"/>
        <v>7994</v>
      </c>
      <c r="J22" s="310">
        <f t="shared" si="3"/>
        <v>8344</v>
      </c>
      <c r="K22" s="283" t="s">
        <v>353</v>
      </c>
      <c r="L22" s="287"/>
      <c r="M22" s="287"/>
      <c r="N22" s="287"/>
      <c r="O22" s="287"/>
      <c r="P22" s="287"/>
      <c r="Q22" s="287"/>
      <c r="R22" s="286">
        <v>1000</v>
      </c>
      <c r="S22" s="286">
        <v>1000</v>
      </c>
      <c r="T22" s="286">
        <v>1000</v>
      </c>
      <c r="U22" s="287"/>
      <c r="V22" s="287"/>
      <c r="W22" s="287"/>
      <c r="X22" s="287"/>
      <c r="Y22" s="287"/>
      <c r="Z22" s="288"/>
      <c r="AA22" s="288"/>
      <c r="AB22" s="288"/>
      <c r="AC22" s="288"/>
      <c r="AD22" s="288"/>
      <c r="AE22" s="288"/>
      <c r="AF22" s="287"/>
      <c r="AG22" s="287"/>
      <c r="AH22" s="287"/>
      <c r="AI22" s="287"/>
      <c r="AJ22" s="287"/>
      <c r="AK22" s="287"/>
      <c r="AL22" s="287"/>
      <c r="AM22" s="287"/>
      <c r="AN22" s="287"/>
      <c r="AO22" s="287"/>
      <c r="AP22" s="287"/>
      <c r="AQ22" s="287"/>
      <c r="AR22" s="287"/>
      <c r="AS22" s="287"/>
      <c r="AT22" s="287"/>
      <c r="AU22" s="287"/>
      <c r="AV22" s="287"/>
      <c r="AW22" s="287"/>
      <c r="AX22" s="287"/>
      <c r="AY22" s="287"/>
      <c r="AZ22" s="287">
        <v>350</v>
      </c>
      <c r="BA22" s="287">
        <v>350</v>
      </c>
      <c r="BB22" s="287">
        <v>350</v>
      </c>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v>300</v>
      </c>
      <c r="CH22" s="287">
        <v>300</v>
      </c>
      <c r="CI22" s="287">
        <v>300</v>
      </c>
      <c r="CJ22" s="288"/>
      <c r="CK22" s="288"/>
      <c r="CL22" s="288"/>
      <c r="CM22" s="288"/>
      <c r="CN22" s="288"/>
      <c r="CO22" s="288"/>
      <c r="CP22" s="288">
        <v>1000</v>
      </c>
      <c r="CQ22" s="288">
        <v>1000</v>
      </c>
      <c r="CR22" s="288">
        <v>1000</v>
      </c>
      <c r="CS22" s="288">
        <v>50</v>
      </c>
      <c r="CT22" s="288">
        <v>50</v>
      </c>
      <c r="CU22" s="288">
        <v>50</v>
      </c>
      <c r="CV22" s="288"/>
      <c r="CW22" s="288"/>
      <c r="CX22" s="288"/>
      <c r="CY22" s="288"/>
      <c r="CZ22" s="288"/>
      <c r="DA22" s="288"/>
      <c r="DB22" s="288"/>
      <c r="DC22" s="288"/>
      <c r="DD22" s="288"/>
      <c r="DE22" s="288"/>
      <c r="DF22" s="288"/>
      <c r="DG22" s="288"/>
      <c r="DH22" s="288"/>
      <c r="DI22" s="288"/>
      <c r="DJ22" s="288"/>
      <c r="DK22" s="288">
        <v>500</v>
      </c>
      <c r="DL22" s="288">
        <v>600</v>
      </c>
      <c r="DM22" s="288">
        <v>700</v>
      </c>
      <c r="DN22" s="288"/>
      <c r="DO22" s="288"/>
      <c r="DP22" s="288"/>
      <c r="DQ22" s="288"/>
      <c r="DR22" s="288"/>
      <c r="DS22" s="288"/>
      <c r="DT22" s="288">
        <v>500</v>
      </c>
      <c r="DU22" s="288">
        <v>500</v>
      </c>
      <c r="DV22" s="288">
        <v>500</v>
      </c>
      <c r="DW22" s="288"/>
      <c r="DX22" s="288"/>
      <c r="DY22" s="288"/>
      <c r="DZ22" s="288"/>
      <c r="EA22" s="288"/>
      <c r="EB22" s="288"/>
      <c r="EC22" s="288">
        <v>1000</v>
      </c>
      <c r="ED22" s="288">
        <v>1100</v>
      </c>
      <c r="EE22" s="288">
        <v>1200</v>
      </c>
      <c r="EF22" s="288"/>
      <c r="EG22" s="288"/>
      <c r="EH22" s="288"/>
      <c r="EI22" s="288">
        <v>500</v>
      </c>
      <c r="EJ22" s="288">
        <v>600</v>
      </c>
      <c r="EK22" s="288">
        <v>700</v>
      </c>
      <c r="EL22" s="288">
        <v>950</v>
      </c>
      <c r="EM22" s="288">
        <v>950</v>
      </c>
      <c r="EN22" s="288">
        <v>950</v>
      </c>
      <c r="EO22" s="288">
        <v>500</v>
      </c>
      <c r="EP22" s="288">
        <v>500</v>
      </c>
      <c r="EQ22" s="288">
        <v>500</v>
      </c>
      <c r="ER22" s="288"/>
      <c r="ES22" s="288"/>
      <c r="ET22" s="288"/>
      <c r="EU22" s="288">
        <v>4</v>
      </c>
      <c r="EV22" s="288">
        <v>4</v>
      </c>
      <c r="EW22" s="288">
        <v>4</v>
      </c>
      <c r="EX22" s="288"/>
      <c r="EY22" s="288"/>
      <c r="EZ22" s="288"/>
      <c r="FA22" s="288">
        <v>50</v>
      </c>
      <c r="FB22" s="288">
        <v>100</v>
      </c>
      <c r="FC22" s="288">
        <v>150</v>
      </c>
      <c r="FD22" s="288"/>
      <c r="FE22" s="288"/>
      <c r="FF22" s="288"/>
      <c r="FG22" s="288"/>
      <c r="FH22" s="288"/>
      <c r="FI22" s="288"/>
      <c r="FJ22" s="288">
        <v>190</v>
      </c>
      <c r="FK22" s="288">
        <v>190</v>
      </c>
      <c r="FL22" s="288">
        <v>190</v>
      </c>
      <c r="FM22" s="288"/>
      <c r="FN22" s="288"/>
      <c r="FO22" s="288"/>
      <c r="FP22" s="288">
        <v>200</v>
      </c>
      <c r="FQ22" s="288">
        <v>200</v>
      </c>
      <c r="FR22" s="288">
        <v>200</v>
      </c>
      <c r="FS22" s="288"/>
      <c r="FT22" s="288"/>
      <c r="FU22" s="288"/>
      <c r="FV22" s="288">
        <v>100</v>
      </c>
      <c r="FW22" s="288">
        <v>100</v>
      </c>
      <c r="FX22" s="288">
        <v>100</v>
      </c>
      <c r="FY22" s="288">
        <v>50</v>
      </c>
      <c r="FZ22" s="288">
        <v>50</v>
      </c>
      <c r="GA22" s="288">
        <v>50</v>
      </c>
      <c r="GB22" s="288"/>
      <c r="GC22" s="288"/>
      <c r="GD22" s="288"/>
      <c r="GE22" s="288"/>
      <c r="GF22" s="288"/>
      <c r="GG22" s="288"/>
      <c r="GH22" s="288"/>
      <c r="GI22" s="288"/>
      <c r="GJ22" s="288"/>
      <c r="GK22" s="288"/>
      <c r="GL22" s="288"/>
      <c r="GM22" s="288"/>
      <c r="GN22" s="288"/>
      <c r="GO22" s="288"/>
      <c r="GP22" s="288"/>
      <c r="GQ22" s="288">
        <v>400</v>
      </c>
      <c r="GR22" s="288">
        <v>400</v>
      </c>
      <c r="GS22" s="288">
        <v>400</v>
      </c>
      <c r="GT22" s="288"/>
      <c r="GU22" s="288"/>
      <c r="GV22" s="288"/>
      <c r="GW22" s="288"/>
      <c r="GX22" s="288"/>
      <c r="GY22" s="288"/>
      <c r="GZ22" s="288"/>
      <c r="HA22" s="288"/>
      <c r="HB22" s="288"/>
    </row>
    <row r="23" spans="1:210" ht="55.5" customHeight="1" x14ac:dyDescent="0.2">
      <c r="A23" s="317"/>
      <c r="B23" s="299"/>
      <c r="C23" s="321"/>
      <c r="D23" s="299"/>
      <c r="E23" s="278" t="s">
        <v>99</v>
      </c>
      <c r="F23" s="295" t="s">
        <v>373</v>
      </c>
      <c r="G23" s="322" t="s">
        <v>94</v>
      </c>
      <c r="H23" s="310">
        <f t="shared" si="1"/>
        <v>700000</v>
      </c>
      <c r="I23" s="310">
        <f t="shared" si="2"/>
        <v>700000</v>
      </c>
      <c r="J23" s="310">
        <f t="shared" si="3"/>
        <v>700000</v>
      </c>
      <c r="K23" s="283" t="s">
        <v>353</v>
      </c>
      <c r="L23" s="286"/>
      <c r="M23" s="286"/>
      <c r="N23" s="286"/>
      <c r="O23" s="286"/>
      <c r="P23" s="286"/>
      <c r="Q23" s="286"/>
      <c r="R23" s="287"/>
      <c r="S23" s="287"/>
      <c r="T23" s="287"/>
      <c r="U23" s="287"/>
      <c r="V23" s="287"/>
      <c r="W23" s="287"/>
      <c r="X23" s="287"/>
      <c r="Y23" s="287"/>
      <c r="Z23" s="288"/>
      <c r="AA23" s="288"/>
      <c r="AB23" s="288"/>
      <c r="AC23" s="288"/>
      <c r="AD23" s="288"/>
      <c r="AE23" s="288"/>
      <c r="AF23" s="287"/>
      <c r="AG23" s="287"/>
      <c r="AH23" s="287"/>
      <c r="AI23" s="287"/>
      <c r="AJ23" s="287"/>
      <c r="AK23" s="287"/>
      <c r="AL23" s="287"/>
      <c r="AM23" s="287"/>
      <c r="AN23" s="287"/>
      <c r="AO23" s="287"/>
      <c r="AP23" s="287"/>
      <c r="AQ23" s="287"/>
      <c r="AR23" s="287"/>
      <c r="AS23" s="287"/>
      <c r="AT23" s="287"/>
      <c r="AU23" s="287"/>
      <c r="AV23" s="287"/>
      <c r="AW23" s="287"/>
      <c r="AX23" s="287"/>
      <c r="AY23" s="287"/>
      <c r="AZ23" s="287">
        <v>700000</v>
      </c>
      <c r="BA23" s="287">
        <v>700000</v>
      </c>
      <c r="BB23" s="287">
        <v>700000</v>
      </c>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row>
    <row r="24" spans="1:210" ht="55.5" customHeight="1" x14ac:dyDescent="0.2">
      <c r="A24" s="317" t="s">
        <v>176</v>
      </c>
      <c r="B24" s="299" t="s">
        <v>366</v>
      </c>
      <c r="C24" s="321" t="s">
        <v>369</v>
      </c>
      <c r="D24" s="299" t="s">
        <v>98</v>
      </c>
      <c r="E24" s="278" t="s">
        <v>126</v>
      </c>
      <c r="F24" s="309" t="s">
        <v>370</v>
      </c>
      <c r="G24" s="296" t="s">
        <v>94</v>
      </c>
      <c r="H24" s="310">
        <f t="shared" si="1"/>
        <v>377</v>
      </c>
      <c r="I24" s="310">
        <f t="shared" si="2"/>
        <v>380</v>
      </c>
      <c r="J24" s="310">
        <f t="shared" si="3"/>
        <v>380</v>
      </c>
      <c r="K24" s="283" t="s">
        <v>353</v>
      </c>
      <c r="L24" s="287"/>
      <c r="M24" s="287"/>
      <c r="N24" s="287"/>
      <c r="O24" s="287"/>
      <c r="P24" s="287"/>
      <c r="Q24" s="287"/>
      <c r="R24" s="287"/>
      <c r="S24" s="287"/>
      <c r="T24" s="287"/>
      <c r="U24" s="287"/>
      <c r="V24" s="287"/>
      <c r="W24" s="287"/>
      <c r="X24" s="287"/>
      <c r="Y24" s="287"/>
      <c r="Z24" s="288"/>
      <c r="AA24" s="288"/>
      <c r="AB24" s="288"/>
      <c r="AC24" s="288"/>
      <c r="AD24" s="288"/>
      <c r="AE24" s="288"/>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v>50</v>
      </c>
      <c r="CH24" s="287">
        <v>50</v>
      </c>
      <c r="CI24" s="287">
        <v>50</v>
      </c>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v>37</v>
      </c>
      <c r="DO24" s="288">
        <v>40</v>
      </c>
      <c r="DP24" s="288">
        <v>40</v>
      </c>
      <c r="DQ24" s="288"/>
      <c r="DR24" s="288"/>
      <c r="DS24" s="288"/>
      <c r="DT24" s="288"/>
      <c r="DU24" s="288"/>
      <c r="DV24" s="288"/>
      <c r="DW24" s="288"/>
      <c r="DX24" s="288"/>
      <c r="DY24" s="288"/>
      <c r="DZ24" s="288"/>
      <c r="EA24" s="288"/>
      <c r="EB24" s="288"/>
      <c r="EC24" s="288"/>
      <c r="ED24" s="288"/>
      <c r="EE24" s="288"/>
      <c r="EF24" s="288"/>
      <c r="EG24" s="288"/>
      <c r="EH24" s="288"/>
      <c r="EI24" s="288">
        <v>200</v>
      </c>
      <c r="EJ24" s="288">
        <v>200</v>
      </c>
      <c r="EK24" s="288">
        <v>200</v>
      </c>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v>90</v>
      </c>
      <c r="FK24" s="288">
        <v>90</v>
      </c>
      <c r="FL24" s="288">
        <v>90</v>
      </c>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row>
    <row r="25" spans="1:210" ht="58.5" customHeight="1" x14ac:dyDescent="0.2">
      <c r="A25" s="317" t="s">
        <v>176</v>
      </c>
      <c r="B25" s="299" t="s">
        <v>366</v>
      </c>
      <c r="C25" s="321" t="s">
        <v>369</v>
      </c>
      <c r="D25" s="299" t="s">
        <v>98</v>
      </c>
      <c r="E25" s="278" t="s">
        <v>127</v>
      </c>
      <c r="F25" s="309" t="s">
        <v>370</v>
      </c>
      <c r="G25" s="296" t="s">
        <v>94</v>
      </c>
      <c r="H25" s="310">
        <f t="shared" si="1"/>
        <v>20</v>
      </c>
      <c r="I25" s="310">
        <f t="shared" si="2"/>
        <v>20</v>
      </c>
      <c r="J25" s="310">
        <f t="shared" si="3"/>
        <v>20</v>
      </c>
      <c r="K25" s="283" t="s">
        <v>353</v>
      </c>
      <c r="L25" s="287"/>
      <c r="M25" s="287"/>
      <c r="N25" s="287"/>
      <c r="O25" s="287"/>
      <c r="P25" s="287"/>
      <c r="Q25" s="287"/>
      <c r="R25" s="287"/>
      <c r="S25" s="287"/>
      <c r="T25" s="287"/>
      <c r="U25" s="287"/>
      <c r="V25" s="287"/>
      <c r="W25" s="287"/>
      <c r="X25" s="287"/>
      <c r="Y25" s="287"/>
      <c r="Z25" s="288"/>
      <c r="AA25" s="288"/>
      <c r="AB25" s="288"/>
      <c r="AC25" s="288"/>
      <c r="AD25" s="288"/>
      <c r="AE25" s="288"/>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v>20</v>
      </c>
      <c r="CH25" s="287">
        <v>20</v>
      </c>
      <c r="CI25" s="287">
        <v>20</v>
      </c>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row>
    <row r="26" spans="1:210" ht="53.25" customHeight="1" x14ac:dyDescent="0.2">
      <c r="A26" s="317" t="s">
        <v>176</v>
      </c>
      <c r="B26" s="299" t="s">
        <v>366</v>
      </c>
      <c r="C26" s="321" t="s">
        <v>369</v>
      </c>
      <c r="D26" s="299" t="s">
        <v>98</v>
      </c>
      <c r="E26" s="278" t="s">
        <v>128</v>
      </c>
      <c r="F26" s="309" t="s">
        <v>370</v>
      </c>
      <c r="G26" s="296" t="s">
        <v>94</v>
      </c>
      <c r="H26" s="310">
        <f t="shared" si="1"/>
        <v>0</v>
      </c>
      <c r="I26" s="310">
        <f t="shared" si="2"/>
        <v>20</v>
      </c>
      <c r="J26" s="310">
        <f t="shared" si="3"/>
        <v>0</v>
      </c>
      <c r="K26" s="283" t="s">
        <v>353</v>
      </c>
      <c r="L26" s="287"/>
      <c r="M26" s="287"/>
      <c r="N26" s="287"/>
      <c r="O26" s="287"/>
      <c r="P26" s="287"/>
      <c r="Q26" s="287"/>
      <c r="R26" s="287"/>
      <c r="S26" s="287"/>
      <c r="T26" s="287"/>
      <c r="U26" s="287"/>
      <c r="V26" s="287"/>
      <c r="W26" s="287"/>
      <c r="X26" s="287"/>
      <c r="Y26" s="287"/>
      <c r="Z26" s="288"/>
      <c r="AA26" s="288"/>
      <c r="AB26" s="288"/>
      <c r="AC26" s="288"/>
      <c r="AD26" s="288"/>
      <c r="AE26" s="288"/>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v>0</v>
      </c>
      <c r="CH26" s="287">
        <v>20</v>
      </c>
      <c r="CI26" s="288">
        <v>0</v>
      </c>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row>
    <row r="27" spans="1:210" ht="26.25" customHeight="1" x14ac:dyDescent="0.2">
      <c r="A27" s="317" t="s">
        <v>176</v>
      </c>
      <c r="B27" s="299" t="s">
        <v>366</v>
      </c>
      <c r="C27" s="321" t="s">
        <v>369</v>
      </c>
      <c r="D27" s="299" t="s">
        <v>98</v>
      </c>
      <c r="E27" s="278" t="s">
        <v>129</v>
      </c>
      <c r="F27" s="309" t="s">
        <v>370</v>
      </c>
      <c r="G27" s="296" t="s">
        <v>94</v>
      </c>
      <c r="H27" s="310">
        <f t="shared" si="1"/>
        <v>20</v>
      </c>
      <c r="I27" s="310">
        <f t="shared" si="2"/>
        <v>0</v>
      </c>
      <c r="J27" s="310">
        <f t="shared" si="3"/>
        <v>20</v>
      </c>
      <c r="K27" s="283" t="s">
        <v>353</v>
      </c>
      <c r="L27" s="287"/>
      <c r="M27" s="287"/>
      <c r="N27" s="287"/>
      <c r="O27" s="287"/>
      <c r="P27" s="287"/>
      <c r="Q27" s="287"/>
      <c r="R27" s="287"/>
      <c r="S27" s="287"/>
      <c r="T27" s="287"/>
      <c r="U27" s="287"/>
      <c r="V27" s="287"/>
      <c r="W27" s="287"/>
      <c r="X27" s="287"/>
      <c r="Y27" s="287"/>
      <c r="Z27" s="288"/>
      <c r="AA27" s="288"/>
      <c r="AB27" s="288"/>
      <c r="AC27" s="288"/>
      <c r="AD27" s="288"/>
      <c r="AE27" s="288"/>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v>20</v>
      </c>
      <c r="CH27" s="287">
        <v>0</v>
      </c>
      <c r="CI27" s="288">
        <v>20</v>
      </c>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row>
    <row r="28" spans="1:210" ht="42" customHeight="1" x14ac:dyDescent="0.2">
      <c r="A28" s="317" t="s">
        <v>176</v>
      </c>
      <c r="B28" s="299" t="s">
        <v>366</v>
      </c>
      <c r="C28" s="321" t="s">
        <v>369</v>
      </c>
      <c r="D28" s="299" t="s">
        <v>98</v>
      </c>
      <c r="E28" s="278" t="s">
        <v>130</v>
      </c>
      <c r="F28" s="309" t="s">
        <v>370</v>
      </c>
      <c r="G28" s="296" t="s">
        <v>94</v>
      </c>
      <c r="H28" s="310">
        <f t="shared" si="1"/>
        <v>60</v>
      </c>
      <c r="I28" s="310">
        <f t="shared" si="2"/>
        <v>60</v>
      </c>
      <c r="J28" s="310">
        <f t="shared" si="3"/>
        <v>60</v>
      </c>
      <c r="K28" s="283" t="s">
        <v>353</v>
      </c>
      <c r="L28" s="287"/>
      <c r="M28" s="287"/>
      <c r="N28" s="287"/>
      <c r="O28" s="287"/>
      <c r="P28" s="287"/>
      <c r="Q28" s="287"/>
      <c r="R28" s="287"/>
      <c r="S28" s="287"/>
      <c r="T28" s="287"/>
      <c r="U28" s="287"/>
      <c r="V28" s="287"/>
      <c r="W28" s="287"/>
      <c r="X28" s="287"/>
      <c r="Y28" s="287"/>
      <c r="Z28" s="288"/>
      <c r="AA28" s="288"/>
      <c r="AB28" s="288"/>
      <c r="AC28" s="288"/>
      <c r="AD28" s="288"/>
      <c r="AE28" s="288"/>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v>10</v>
      </c>
      <c r="CH28" s="287">
        <v>10</v>
      </c>
      <c r="CI28" s="287">
        <v>10</v>
      </c>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v>50</v>
      </c>
      <c r="FZ28" s="288">
        <v>50</v>
      </c>
      <c r="GA28" s="288">
        <v>50</v>
      </c>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row>
    <row r="29" spans="1:210" ht="81.599999999999994" customHeight="1" x14ac:dyDescent="0.2">
      <c r="A29" s="311" t="s">
        <v>176</v>
      </c>
      <c r="B29" s="289" t="s">
        <v>366</v>
      </c>
      <c r="C29" s="323" t="s">
        <v>369</v>
      </c>
      <c r="D29" s="289" t="s">
        <v>98</v>
      </c>
      <c r="E29" s="278" t="s">
        <v>131</v>
      </c>
      <c r="F29" s="309" t="s">
        <v>370</v>
      </c>
      <c r="G29" s="296" t="s">
        <v>94</v>
      </c>
      <c r="H29" s="310">
        <f t="shared" si="1"/>
        <v>890</v>
      </c>
      <c r="I29" s="310">
        <f t="shared" si="2"/>
        <v>890</v>
      </c>
      <c r="J29" s="310">
        <f t="shared" si="3"/>
        <v>890</v>
      </c>
      <c r="K29" s="283" t="s">
        <v>353</v>
      </c>
      <c r="L29" s="287"/>
      <c r="M29" s="287"/>
      <c r="N29" s="287"/>
      <c r="O29" s="287"/>
      <c r="P29" s="287"/>
      <c r="Q29" s="287"/>
      <c r="R29" s="287"/>
      <c r="S29" s="287"/>
      <c r="T29" s="287"/>
      <c r="U29" s="287"/>
      <c r="V29" s="287"/>
      <c r="W29" s="287"/>
      <c r="X29" s="287"/>
      <c r="Y29" s="287"/>
      <c r="Z29" s="288"/>
      <c r="AA29" s="288"/>
      <c r="AB29" s="288"/>
      <c r="AC29" s="288"/>
      <c r="AD29" s="288"/>
      <c r="AE29" s="288"/>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287"/>
      <c r="BR29" s="287"/>
      <c r="BS29" s="287"/>
      <c r="BT29" s="287"/>
      <c r="BU29" s="287"/>
      <c r="BV29" s="287"/>
      <c r="BW29" s="287"/>
      <c r="BX29" s="287"/>
      <c r="BY29" s="287"/>
      <c r="BZ29" s="287"/>
      <c r="CA29" s="287"/>
      <c r="CB29" s="287"/>
      <c r="CC29" s="287"/>
      <c r="CD29" s="287"/>
      <c r="CE29" s="287"/>
      <c r="CF29" s="287"/>
      <c r="CG29" s="287">
        <v>850</v>
      </c>
      <c r="CH29" s="287">
        <v>850</v>
      </c>
      <c r="CI29" s="287">
        <v>850</v>
      </c>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v>40</v>
      </c>
      <c r="FK29" s="288">
        <v>40</v>
      </c>
      <c r="FL29" s="288">
        <v>40</v>
      </c>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row>
    <row r="30" spans="1:210" ht="55.15" customHeight="1" x14ac:dyDescent="0.2">
      <c r="A30" s="307" t="s">
        <v>186</v>
      </c>
      <c r="B30" s="308" t="s">
        <v>366</v>
      </c>
      <c r="C30" s="324" t="s">
        <v>104</v>
      </c>
      <c r="D30" s="294" t="s">
        <v>374</v>
      </c>
      <c r="E30" s="278" t="s">
        <v>121</v>
      </c>
      <c r="F30" s="279" t="s">
        <v>375</v>
      </c>
      <c r="G30" s="296" t="s">
        <v>94</v>
      </c>
      <c r="H30" s="310">
        <f t="shared" si="1"/>
        <v>1</v>
      </c>
      <c r="I30" s="310">
        <f t="shared" si="2"/>
        <v>1</v>
      </c>
      <c r="J30" s="310">
        <f t="shared" si="3"/>
        <v>1</v>
      </c>
      <c r="K30" s="283" t="s">
        <v>353</v>
      </c>
      <c r="L30" s="286"/>
      <c r="M30" s="286"/>
      <c r="N30" s="286"/>
      <c r="O30" s="286"/>
      <c r="P30" s="286"/>
      <c r="Q30" s="286"/>
      <c r="R30" s="286">
        <v>1</v>
      </c>
      <c r="S30" s="286">
        <v>1</v>
      </c>
      <c r="T30" s="286">
        <v>1</v>
      </c>
      <c r="U30" s="287"/>
      <c r="V30" s="287"/>
      <c r="W30" s="287"/>
      <c r="X30" s="287"/>
      <c r="Y30" s="287"/>
      <c r="Z30" s="288"/>
      <c r="AA30" s="288"/>
      <c r="AB30" s="288"/>
      <c r="AC30" s="288"/>
      <c r="AD30" s="288"/>
      <c r="AE30" s="288"/>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row>
    <row r="31" spans="1:210" ht="18.75" customHeight="1" x14ac:dyDescent="0.2">
      <c r="A31" s="317" t="s">
        <v>186</v>
      </c>
      <c r="B31" s="325" t="s">
        <v>366</v>
      </c>
      <c r="C31" s="299" t="s">
        <v>104</v>
      </c>
      <c r="D31" s="326" t="s">
        <v>92</v>
      </c>
      <c r="E31" s="278" t="s">
        <v>121</v>
      </c>
      <c r="F31" s="309" t="s">
        <v>101</v>
      </c>
      <c r="G31" s="296" t="s">
        <v>102</v>
      </c>
      <c r="H31" s="310">
        <f t="shared" si="1"/>
        <v>5</v>
      </c>
      <c r="I31" s="310">
        <f t="shared" si="2"/>
        <v>5</v>
      </c>
      <c r="J31" s="310">
        <f t="shared" si="3"/>
        <v>5</v>
      </c>
      <c r="K31" s="283" t="s">
        <v>353</v>
      </c>
      <c r="L31" s="286"/>
      <c r="M31" s="286"/>
      <c r="N31" s="286"/>
      <c r="O31" s="286"/>
      <c r="P31" s="286"/>
      <c r="Q31" s="286"/>
      <c r="R31" s="286">
        <v>5</v>
      </c>
      <c r="S31" s="286">
        <v>5</v>
      </c>
      <c r="T31" s="286">
        <v>5</v>
      </c>
      <c r="U31" s="287"/>
      <c r="V31" s="287"/>
      <c r="W31" s="287"/>
      <c r="X31" s="287"/>
      <c r="Y31" s="287"/>
      <c r="Z31" s="288"/>
      <c r="AA31" s="288"/>
      <c r="AB31" s="288"/>
      <c r="AC31" s="288"/>
      <c r="AD31" s="288"/>
      <c r="AE31" s="288"/>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row>
    <row r="32" spans="1:210" ht="28.15" customHeight="1" x14ac:dyDescent="0.2">
      <c r="A32" s="317" t="s">
        <v>186</v>
      </c>
      <c r="B32" s="325" t="s">
        <v>366</v>
      </c>
      <c r="C32" s="299" t="s">
        <v>104</v>
      </c>
      <c r="D32" s="326" t="s">
        <v>92</v>
      </c>
      <c r="E32" s="278" t="s">
        <v>123</v>
      </c>
      <c r="F32" s="279" t="s">
        <v>375</v>
      </c>
      <c r="G32" s="296" t="s">
        <v>94</v>
      </c>
      <c r="H32" s="310">
        <f t="shared" si="1"/>
        <v>1</v>
      </c>
      <c r="I32" s="310">
        <f t="shared" si="2"/>
        <v>1</v>
      </c>
      <c r="J32" s="310">
        <f t="shared" si="3"/>
        <v>1</v>
      </c>
      <c r="K32" s="283" t="s">
        <v>353</v>
      </c>
      <c r="L32" s="286"/>
      <c r="M32" s="286"/>
      <c r="N32" s="286"/>
      <c r="O32" s="286"/>
      <c r="P32" s="286"/>
      <c r="Q32" s="286"/>
      <c r="R32" s="286">
        <v>1</v>
      </c>
      <c r="S32" s="286">
        <v>1</v>
      </c>
      <c r="T32" s="286">
        <v>1</v>
      </c>
      <c r="U32" s="287"/>
      <c r="V32" s="287"/>
      <c r="W32" s="287"/>
      <c r="X32" s="287"/>
      <c r="Y32" s="287"/>
      <c r="Z32" s="288"/>
      <c r="AA32" s="288"/>
      <c r="AB32" s="288"/>
      <c r="AC32" s="288"/>
      <c r="AD32" s="288"/>
      <c r="AE32" s="288"/>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row>
    <row r="33" spans="1:210" ht="18.75" customHeight="1" x14ac:dyDescent="0.2">
      <c r="A33" s="317" t="s">
        <v>186</v>
      </c>
      <c r="B33" s="325" t="s">
        <v>366</v>
      </c>
      <c r="C33" s="299" t="s">
        <v>104</v>
      </c>
      <c r="D33" s="326" t="s">
        <v>92</v>
      </c>
      <c r="E33" s="278" t="s">
        <v>123</v>
      </c>
      <c r="F33" s="309" t="s">
        <v>101</v>
      </c>
      <c r="G33" s="296" t="s">
        <v>102</v>
      </c>
      <c r="H33" s="310">
        <f t="shared" si="1"/>
        <v>20</v>
      </c>
      <c r="I33" s="310">
        <f t="shared" si="2"/>
        <v>20</v>
      </c>
      <c r="J33" s="310">
        <f t="shared" si="3"/>
        <v>20</v>
      </c>
      <c r="K33" s="283" t="s">
        <v>353</v>
      </c>
      <c r="L33" s="286"/>
      <c r="M33" s="286"/>
      <c r="N33" s="286"/>
      <c r="O33" s="286"/>
      <c r="P33" s="286"/>
      <c r="Q33" s="286"/>
      <c r="R33" s="286">
        <v>20</v>
      </c>
      <c r="S33" s="286">
        <v>20</v>
      </c>
      <c r="T33" s="286">
        <v>20</v>
      </c>
      <c r="U33" s="287"/>
      <c r="V33" s="287"/>
      <c r="W33" s="287"/>
      <c r="X33" s="287"/>
      <c r="Y33" s="287"/>
      <c r="Z33" s="288"/>
      <c r="AA33" s="288"/>
      <c r="AB33" s="288"/>
      <c r="AC33" s="288"/>
      <c r="AD33" s="288"/>
      <c r="AE33" s="288"/>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row>
    <row r="34" spans="1:210" ht="29.45" customHeight="1" x14ac:dyDescent="0.2">
      <c r="A34" s="317" t="s">
        <v>186</v>
      </c>
      <c r="B34" s="325" t="s">
        <v>366</v>
      </c>
      <c r="C34" s="299" t="s">
        <v>104</v>
      </c>
      <c r="D34" s="326" t="s">
        <v>92</v>
      </c>
      <c r="E34" s="278" t="s">
        <v>124</v>
      </c>
      <c r="F34" s="279" t="s">
        <v>375</v>
      </c>
      <c r="G34" s="296" t="s">
        <v>94</v>
      </c>
      <c r="H34" s="310">
        <f t="shared" si="1"/>
        <v>1</v>
      </c>
      <c r="I34" s="310">
        <f t="shared" si="2"/>
        <v>1</v>
      </c>
      <c r="J34" s="310">
        <f t="shared" si="3"/>
        <v>1</v>
      </c>
      <c r="K34" s="283" t="s">
        <v>353</v>
      </c>
      <c r="L34" s="286"/>
      <c r="M34" s="286"/>
      <c r="N34" s="286"/>
      <c r="O34" s="286"/>
      <c r="P34" s="286"/>
      <c r="Q34" s="286"/>
      <c r="R34" s="286">
        <v>1</v>
      </c>
      <c r="S34" s="286">
        <v>1</v>
      </c>
      <c r="T34" s="286">
        <v>1</v>
      </c>
      <c r="U34" s="287"/>
      <c r="V34" s="287"/>
      <c r="W34" s="287"/>
      <c r="X34" s="287"/>
      <c r="Y34" s="287"/>
      <c r="Z34" s="288"/>
      <c r="AA34" s="288"/>
      <c r="AB34" s="288"/>
      <c r="AC34" s="288"/>
      <c r="AD34" s="288"/>
      <c r="AE34" s="288"/>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row>
    <row r="35" spans="1:210" ht="18.600000000000001" customHeight="1" x14ac:dyDescent="0.2">
      <c r="A35" s="317" t="s">
        <v>186</v>
      </c>
      <c r="B35" s="325" t="s">
        <v>366</v>
      </c>
      <c r="C35" s="299" t="s">
        <v>104</v>
      </c>
      <c r="D35" s="326" t="s">
        <v>92</v>
      </c>
      <c r="E35" s="278" t="s">
        <v>124</v>
      </c>
      <c r="F35" s="309" t="s">
        <v>101</v>
      </c>
      <c r="G35" s="296" t="s">
        <v>102</v>
      </c>
      <c r="H35" s="310">
        <f t="shared" si="1"/>
        <v>15</v>
      </c>
      <c r="I35" s="310">
        <f t="shared" si="2"/>
        <v>15</v>
      </c>
      <c r="J35" s="310">
        <f t="shared" si="3"/>
        <v>15</v>
      </c>
      <c r="K35" s="283" t="s">
        <v>353</v>
      </c>
      <c r="L35" s="286"/>
      <c r="M35" s="286"/>
      <c r="N35" s="286"/>
      <c r="O35" s="286"/>
      <c r="P35" s="286"/>
      <c r="Q35" s="286"/>
      <c r="R35" s="286">
        <v>15</v>
      </c>
      <c r="S35" s="286">
        <v>15</v>
      </c>
      <c r="T35" s="286">
        <v>15</v>
      </c>
      <c r="U35" s="287"/>
      <c r="V35" s="287"/>
      <c r="W35" s="287"/>
      <c r="X35" s="287"/>
      <c r="Y35" s="287"/>
      <c r="Z35" s="288"/>
      <c r="AA35" s="288"/>
      <c r="AB35" s="288"/>
      <c r="AC35" s="288"/>
      <c r="AD35" s="288"/>
      <c r="AE35" s="288"/>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row>
    <row r="36" spans="1:210" ht="29.45" customHeight="1" x14ac:dyDescent="0.2">
      <c r="A36" s="317" t="s">
        <v>186</v>
      </c>
      <c r="B36" s="325" t="s">
        <v>366</v>
      </c>
      <c r="C36" s="299" t="s">
        <v>104</v>
      </c>
      <c r="D36" s="326" t="s">
        <v>92</v>
      </c>
      <c r="E36" s="278" t="s">
        <v>372</v>
      </c>
      <c r="F36" s="279" t="s">
        <v>375</v>
      </c>
      <c r="G36" s="296" t="s">
        <v>94</v>
      </c>
      <c r="H36" s="310">
        <f t="shared" si="1"/>
        <v>1</v>
      </c>
      <c r="I36" s="310">
        <f t="shared" si="2"/>
        <v>1</v>
      </c>
      <c r="J36" s="310">
        <f t="shared" si="3"/>
        <v>1</v>
      </c>
      <c r="K36" s="283" t="s">
        <v>353</v>
      </c>
      <c r="L36" s="286"/>
      <c r="M36" s="286"/>
      <c r="N36" s="286"/>
      <c r="O36" s="286"/>
      <c r="P36" s="286"/>
      <c r="Q36" s="286"/>
      <c r="R36" s="286">
        <v>1</v>
      </c>
      <c r="S36" s="286">
        <v>1</v>
      </c>
      <c r="T36" s="286">
        <v>1</v>
      </c>
      <c r="U36" s="287"/>
      <c r="V36" s="287"/>
      <c r="W36" s="287"/>
      <c r="X36" s="287"/>
      <c r="Y36" s="287"/>
      <c r="Z36" s="288"/>
      <c r="AA36" s="288"/>
      <c r="AB36" s="288"/>
      <c r="AC36" s="288"/>
      <c r="AD36" s="288"/>
      <c r="AE36" s="288"/>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row>
    <row r="37" spans="1:210" ht="18.75" customHeight="1" x14ac:dyDescent="0.2">
      <c r="A37" s="317" t="s">
        <v>186</v>
      </c>
      <c r="B37" s="325" t="s">
        <v>366</v>
      </c>
      <c r="C37" s="299" t="s">
        <v>104</v>
      </c>
      <c r="D37" s="326" t="s">
        <v>92</v>
      </c>
      <c r="E37" s="278" t="s">
        <v>372</v>
      </c>
      <c r="F37" s="309" t="s">
        <v>101</v>
      </c>
      <c r="G37" s="296" t="s">
        <v>102</v>
      </c>
      <c r="H37" s="310">
        <f t="shared" si="1"/>
        <v>15</v>
      </c>
      <c r="I37" s="310">
        <f t="shared" si="2"/>
        <v>15</v>
      </c>
      <c r="J37" s="310">
        <f t="shared" si="3"/>
        <v>15</v>
      </c>
      <c r="K37" s="283" t="s">
        <v>353</v>
      </c>
      <c r="L37" s="286"/>
      <c r="M37" s="286"/>
      <c r="N37" s="286"/>
      <c r="O37" s="286"/>
      <c r="P37" s="286"/>
      <c r="Q37" s="286"/>
      <c r="R37" s="286">
        <v>15</v>
      </c>
      <c r="S37" s="286">
        <v>15</v>
      </c>
      <c r="T37" s="286">
        <v>15</v>
      </c>
      <c r="U37" s="287"/>
      <c r="V37" s="287"/>
      <c r="W37" s="287"/>
      <c r="X37" s="287"/>
      <c r="Y37" s="287"/>
      <c r="Z37" s="288"/>
      <c r="AA37" s="288"/>
      <c r="AB37" s="288"/>
      <c r="AC37" s="288"/>
      <c r="AD37" s="288"/>
      <c r="AE37" s="288"/>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row>
    <row r="38" spans="1:210" ht="55.9" customHeight="1" x14ac:dyDescent="0.2">
      <c r="A38" s="317" t="s">
        <v>186</v>
      </c>
      <c r="B38" s="325" t="s">
        <v>366</v>
      </c>
      <c r="C38" s="299" t="s">
        <v>104</v>
      </c>
      <c r="D38" s="326" t="s">
        <v>92</v>
      </c>
      <c r="E38" s="278" t="s">
        <v>99</v>
      </c>
      <c r="F38" s="279" t="s">
        <v>375</v>
      </c>
      <c r="G38" s="296" t="s">
        <v>94</v>
      </c>
      <c r="H38" s="310">
        <f t="shared" si="1"/>
        <v>3</v>
      </c>
      <c r="I38" s="310">
        <f t="shared" si="2"/>
        <v>3</v>
      </c>
      <c r="J38" s="310">
        <f t="shared" si="3"/>
        <v>4</v>
      </c>
      <c r="K38" s="283" t="s">
        <v>353</v>
      </c>
      <c r="L38" s="287"/>
      <c r="M38" s="287"/>
      <c r="N38" s="287"/>
      <c r="O38" s="287"/>
      <c r="P38" s="287"/>
      <c r="Q38" s="287"/>
      <c r="R38" s="286">
        <v>3</v>
      </c>
      <c r="S38" s="286">
        <v>3</v>
      </c>
      <c r="T38" s="286">
        <v>4</v>
      </c>
      <c r="U38" s="287"/>
      <c r="V38" s="287"/>
      <c r="W38" s="287"/>
      <c r="X38" s="287"/>
      <c r="Y38" s="287"/>
      <c r="Z38" s="288"/>
      <c r="AA38" s="288"/>
      <c r="AB38" s="288"/>
      <c r="AC38" s="288"/>
      <c r="AD38" s="288"/>
      <c r="AE38" s="288"/>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row>
    <row r="39" spans="1:210" ht="55.5" customHeight="1" x14ac:dyDescent="0.2">
      <c r="A39" s="311" t="s">
        <v>186</v>
      </c>
      <c r="B39" s="312" t="s">
        <v>366</v>
      </c>
      <c r="C39" s="289" t="s">
        <v>104</v>
      </c>
      <c r="D39" s="318" t="s">
        <v>92</v>
      </c>
      <c r="E39" s="278" t="s">
        <v>99</v>
      </c>
      <c r="F39" s="309" t="s">
        <v>101</v>
      </c>
      <c r="G39" s="296" t="s">
        <v>102</v>
      </c>
      <c r="H39" s="310">
        <f t="shared" si="1"/>
        <v>30</v>
      </c>
      <c r="I39" s="310">
        <f t="shared" si="2"/>
        <v>35</v>
      </c>
      <c r="J39" s="310">
        <f t="shared" si="3"/>
        <v>40</v>
      </c>
      <c r="K39" s="283" t="s">
        <v>353</v>
      </c>
      <c r="L39" s="287"/>
      <c r="M39" s="287"/>
      <c r="N39" s="287"/>
      <c r="O39" s="287"/>
      <c r="P39" s="287"/>
      <c r="Q39" s="287"/>
      <c r="R39" s="286">
        <v>30</v>
      </c>
      <c r="S39" s="286">
        <v>35</v>
      </c>
      <c r="T39" s="286">
        <v>40</v>
      </c>
      <c r="U39" s="287"/>
      <c r="V39" s="287"/>
      <c r="W39" s="287"/>
      <c r="X39" s="287"/>
      <c r="Y39" s="287"/>
      <c r="Z39" s="288"/>
      <c r="AA39" s="288"/>
      <c r="AB39" s="288"/>
      <c r="AC39" s="288"/>
      <c r="AD39" s="288"/>
      <c r="AE39" s="288"/>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row>
    <row r="40" spans="1:210" ht="54.75" customHeight="1" x14ac:dyDescent="0.2">
      <c r="A40" s="327" t="s">
        <v>188</v>
      </c>
      <c r="B40" s="299" t="s">
        <v>366</v>
      </c>
      <c r="C40" s="328" t="s">
        <v>376</v>
      </c>
      <c r="D40" s="316" t="s">
        <v>98</v>
      </c>
      <c r="E40" s="279" t="s">
        <v>99</v>
      </c>
      <c r="F40" s="279" t="s">
        <v>93</v>
      </c>
      <c r="G40" s="296" t="s">
        <v>94</v>
      </c>
      <c r="H40" s="310">
        <f t="shared" si="1"/>
        <v>50</v>
      </c>
      <c r="I40" s="310">
        <f t="shared" si="2"/>
        <v>50</v>
      </c>
      <c r="J40" s="310">
        <f t="shared" si="3"/>
        <v>50</v>
      </c>
      <c r="K40" s="283" t="s">
        <v>353</v>
      </c>
      <c r="L40" s="287"/>
      <c r="M40" s="287"/>
      <c r="N40" s="287"/>
      <c r="O40" s="287"/>
      <c r="P40" s="287"/>
      <c r="Q40" s="287"/>
      <c r="R40" s="286">
        <v>10</v>
      </c>
      <c r="S40" s="286">
        <v>10</v>
      </c>
      <c r="T40" s="286">
        <v>10</v>
      </c>
      <c r="U40" s="287"/>
      <c r="V40" s="287"/>
      <c r="W40" s="287"/>
      <c r="X40" s="287"/>
      <c r="Y40" s="287"/>
      <c r="Z40" s="288"/>
      <c r="AA40" s="288"/>
      <c r="AB40" s="288"/>
      <c r="AC40" s="288"/>
      <c r="AD40" s="288"/>
      <c r="AE40" s="288"/>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8"/>
      <c r="CJ40" s="288"/>
      <c r="CK40" s="288"/>
      <c r="CL40" s="288"/>
      <c r="CM40" s="288"/>
      <c r="CN40" s="288"/>
      <c r="CO40" s="288"/>
      <c r="CP40" s="288"/>
      <c r="CQ40" s="288"/>
      <c r="CR40" s="288"/>
      <c r="CS40" s="288">
        <v>4</v>
      </c>
      <c r="CT40" s="288">
        <v>4</v>
      </c>
      <c r="CU40" s="288">
        <v>4</v>
      </c>
      <c r="CV40" s="288"/>
      <c r="CW40" s="288"/>
      <c r="CX40" s="288"/>
      <c r="CY40" s="288"/>
      <c r="CZ40" s="288"/>
      <c r="DA40" s="288"/>
      <c r="DB40" s="288"/>
      <c r="DC40" s="288"/>
      <c r="DD40" s="288"/>
      <c r="DE40" s="288"/>
      <c r="DF40" s="288"/>
      <c r="DG40" s="288"/>
      <c r="DH40" s="288">
        <v>1</v>
      </c>
      <c r="DI40" s="288">
        <v>1</v>
      </c>
      <c r="DJ40" s="288">
        <v>1</v>
      </c>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v>4</v>
      </c>
      <c r="EV40" s="288">
        <v>4</v>
      </c>
      <c r="EW40" s="288">
        <v>4</v>
      </c>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314">
        <v>1</v>
      </c>
      <c r="FW40" s="314">
        <v>1</v>
      </c>
      <c r="FX40" s="314">
        <v>1</v>
      </c>
      <c r="FY40" s="288"/>
      <c r="FZ40" s="288"/>
      <c r="GA40" s="288"/>
      <c r="GB40" s="288"/>
      <c r="GC40" s="288"/>
      <c r="GD40" s="288"/>
      <c r="GE40" s="288"/>
      <c r="GF40" s="288"/>
      <c r="GG40" s="288"/>
      <c r="GH40" s="288"/>
      <c r="GI40" s="288"/>
      <c r="GJ40" s="288"/>
      <c r="GK40" s="288"/>
      <c r="GL40" s="288"/>
      <c r="GM40" s="288"/>
      <c r="GN40" s="288"/>
      <c r="GO40" s="288"/>
      <c r="GP40" s="288"/>
      <c r="GQ40" s="288">
        <v>10</v>
      </c>
      <c r="GR40" s="288">
        <v>10</v>
      </c>
      <c r="GS40" s="288">
        <v>10</v>
      </c>
      <c r="GT40" s="288"/>
      <c r="GU40" s="288"/>
      <c r="GV40" s="288"/>
      <c r="GW40" s="288"/>
      <c r="GX40" s="288"/>
      <c r="GY40" s="288"/>
      <c r="GZ40" s="288">
        <v>20</v>
      </c>
      <c r="HA40" s="288">
        <v>20</v>
      </c>
      <c r="HB40" s="288">
        <v>20</v>
      </c>
    </row>
    <row r="41" spans="1:210" ht="54" customHeight="1" x14ac:dyDescent="0.2">
      <c r="A41" s="329" t="s">
        <v>188</v>
      </c>
      <c r="B41" s="289" t="s">
        <v>366</v>
      </c>
      <c r="C41" s="318" t="s">
        <v>376</v>
      </c>
      <c r="D41" s="313" t="s">
        <v>98</v>
      </c>
      <c r="E41" s="279" t="s">
        <v>99</v>
      </c>
      <c r="F41" s="309" t="s">
        <v>153</v>
      </c>
      <c r="G41" s="296" t="s">
        <v>94</v>
      </c>
      <c r="H41" s="310">
        <f t="shared" si="1"/>
        <v>13265</v>
      </c>
      <c r="I41" s="310">
        <f t="shared" si="2"/>
        <v>13265</v>
      </c>
      <c r="J41" s="310">
        <f t="shared" si="3"/>
        <v>13265</v>
      </c>
      <c r="K41" s="283" t="s">
        <v>353</v>
      </c>
      <c r="L41" s="287"/>
      <c r="M41" s="287"/>
      <c r="N41" s="287"/>
      <c r="O41" s="287"/>
      <c r="P41" s="287"/>
      <c r="Q41" s="287"/>
      <c r="R41" s="286">
        <v>1000</v>
      </c>
      <c r="S41" s="286">
        <v>1000</v>
      </c>
      <c r="T41" s="286">
        <v>1000</v>
      </c>
      <c r="U41" s="287"/>
      <c r="V41" s="287"/>
      <c r="W41" s="287"/>
      <c r="X41" s="287"/>
      <c r="Y41" s="287"/>
      <c r="Z41" s="288"/>
      <c r="AA41" s="288"/>
      <c r="AB41" s="288"/>
      <c r="AC41" s="288"/>
      <c r="AD41" s="288"/>
      <c r="AE41" s="288"/>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8"/>
      <c r="CJ41" s="288"/>
      <c r="CK41" s="288"/>
      <c r="CL41" s="288"/>
      <c r="CM41" s="288"/>
      <c r="CN41" s="288"/>
      <c r="CO41" s="288"/>
      <c r="CP41" s="288"/>
      <c r="CQ41" s="288"/>
      <c r="CR41" s="288"/>
      <c r="CS41" s="288">
        <v>1265</v>
      </c>
      <c r="CT41" s="288">
        <v>1265</v>
      </c>
      <c r="CU41" s="288">
        <v>1265</v>
      </c>
      <c r="CV41" s="288"/>
      <c r="CW41" s="288"/>
      <c r="CX41" s="288"/>
      <c r="CY41" s="288"/>
      <c r="CZ41" s="288"/>
      <c r="DA41" s="288"/>
      <c r="DB41" s="288"/>
      <c r="DC41" s="288"/>
      <c r="DD41" s="288"/>
      <c r="DE41" s="288"/>
      <c r="DF41" s="288"/>
      <c r="DG41" s="288"/>
      <c r="DH41" s="288">
        <v>5000</v>
      </c>
      <c r="DI41" s="288">
        <v>5000</v>
      </c>
      <c r="DJ41" s="288">
        <v>5000</v>
      </c>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v>1800</v>
      </c>
      <c r="EV41" s="288">
        <v>1800</v>
      </c>
      <c r="EW41" s="288">
        <v>1800</v>
      </c>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v>100</v>
      </c>
      <c r="FW41" s="288">
        <v>100</v>
      </c>
      <c r="FX41" s="288">
        <v>100</v>
      </c>
      <c r="FY41" s="288"/>
      <c r="FZ41" s="288"/>
      <c r="GA41" s="288"/>
      <c r="GB41" s="288"/>
      <c r="GC41" s="288"/>
      <c r="GD41" s="288"/>
      <c r="GE41" s="288"/>
      <c r="GF41" s="288"/>
      <c r="GG41" s="288"/>
      <c r="GH41" s="288"/>
      <c r="GI41" s="288"/>
      <c r="GJ41" s="288"/>
      <c r="GK41" s="288"/>
      <c r="GL41" s="288"/>
      <c r="GM41" s="288"/>
      <c r="GN41" s="288"/>
      <c r="GO41" s="288"/>
      <c r="GP41" s="288"/>
      <c r="GQ41" s="288">
        <v>4000</v>
      </c>
      <c r="GR41" s="288">
        <v>4000</v>
      </c>
      <c r="GS41" s="288">
        <v>4000</v>
      </c>
      <c r="GT41" s="288"/>
      <c r="GU41" s="288"/>
      <c r="GV41" s="288"/>
      <c r="GW41" s="288"/>
      <c r="GX41" s="288"/>
      <c r="GY41" s="288"/>
      <c r="GZ41" s="314">
        <v>100</v>
      </c>
      <c r="HA41" s="314">
        <v>100</v>
      </c>
      <c r="HB41" s="314">
        <v>100</v>
      </c>
    </row>
    <row r="42" spans="1:210" ht="56.25" customHeight="1" x14ac:dyDescent="0.2">
      <c r="A42" s="330" t="s">
        <v>194</v>
      </c>
      <c r="B42" s="301" t="s">
        <v>366</v>
      </c>
      <c r="C42" s="316" t="s">
        <v>377</v>
      </c>
      <c r="D42" s="295" t="s">
        <v>98</v>
      </c>
      <c r="E42" s="279" t="s">
        <v>99</v>
      </c>
      <c r="F42" s="309" t="s">
        <v>110</v>
      </c>
      <c r="G42" s="296" t="s">
        <v>94</v>
      </c>
      <c r="H42" s="310">
        <f t="shared" si="1"/>
        <v>475</v>
      </c>
      <c r="I42" s="310">
        <f t="shared" si="2"/>
        <v>475</v>
      </c>
      <c r="J42" s="310">
        <f t="shared" si="3"/>
        <v>475</v>
      </c>
      <c r="K42" s="283" t="s">
        <v>353</v>
      </c>
      <c r="L42" s="287"/>
      <c r="M42" s="287"/>
      <c r="N42" s="287"/>
      <c r="O42" s="287"/>
      <c r="P42" s="287"/>
      <c r="Q42" s="287"/>
      <c r="R42" s="287">
        <v>25</v>
      </c>
      <c r="S42" s="287">
        <v>25</v>
      </c>
      <c r="T42" s="287">
        <v>25</v>
      </c>
      <c r="U42" s="287"/>
      <c r="V42" s="287"/>
      <c r="W42" s="287"/>
      <c r="X42" s="287"/>
      <c r="Y42" s="287"/>
      <c r="Z42" s="288"/>
      <c r="AA42" s="288"/>
      <c r="AB42" s="288"/>
      <c r="AC42" s="288"/>
      <c r="AD42" s="288"/>
      <c r="AE42" s="288"/>
      <c r="AF42" s="287"/>
      <c r="AG42" s="287"/>
      <c r="AH42" s="287"/>
      <c r="AI42" s="287"/>
      <c r="AJ42" s="287"/>
      <c r="AK42" s="287"/>
      <c r="AL42" s="287"/>
      <c r="AM42" s="287"/>
      <c r="AN42" s="287"/>
      <c r="AO42" s="287"/>
      <c r="AP42" s="287"/>
      <c r="AQ42" s="287"/>
      <c r="AR42" s="287"/>
      <c r="AS42" s="287"/>
      <c r="AT42" s="287"/>
      <c r="AU42" s="287"/>
      <c r="AV42" s="287"/>
      <c r="AW42" s="287"/>
      <c r="AX42" s="287"/>
      <c r="AY42" s="287"/>
      <c r="AZ42" s="287">
        <v>450</v>
      </c>
      <c r="BA42" s="287">
        <v>450</v>
      </c>
      <c r="BB42" s="287">
        <v>450</v>
      </c>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row>
    <row r="43" spans="1:210" ht="57" customHeight="1" x14ac:dyDescent="0.2">
      <c r="A43" s="329" t="s">
        <v>194</v>
      </c>
      <c r="B43" s="299" t="s">
        <v>366</v>
      </c>
      <c r="C43" s="326" t="s">
        <v>377</v>
      </c>
      <c r="D43" s="331" t="s">
        <v>98</v>
      </c>
      <c r="E43" s="279" t="s">
        <v>99</v>
      </c>
      <c r="F43" s="309" t="s">
        <v>111</v>
      </c>
      <c r="G43" s="296" t="s">
        <v>94</v>
      </c>
      <c r="H43" s="310">
        <f t="shared" si="1"/>
        <v>660000</v>
      </c>
      <c r="I43" s="310">
        <f t="shared" si="2"/>
        <v>660000</v>
      </c>
      <c r="J43" s="310">
        <f t="shared" si="3"/>
        <v>660000</v>
      </c>
      <c r="K43" s="283" t="s">
        <v>353</v>
      </c>
      <c r="L43" s="287"/>
      <c r="M43" s="287"/>
      <c r="N43" s="287"/>
      <c r="O43" s="287"/>
      <c r="P43" s="287"/>
      <c r="Q43" s="287"/>
      <c r="R43" s="287">
        <v>60000</v>
      </c>
      <c r="S43" s="287">
        <v>60000</v>
      </c>
      <c r="T43" s="287">
        <v>60000</v>
      </c>
      <c r="U43" s="287"/>
      <c r="V43" s="287"/>
      <c r="W43" s="287"/>
      <c r="X43" s="287"/>
      <c r="Y43" s="287"/>
      <c r="Z43" s="288"/>
      <c r="AA43" s="288"/>
      <c r="AB43" s="288"/>
      <c r="AC43" s="288"/>
      <c r="AD43" s="288"/>
      <c r="AE43" s="288"/>
      <c r="AF43" s="287"/>
      <c r="AG43" s="287"/>
      <c r="AH43" s="287"/>
      <c r="AI43" s="287"/>
      <c r="AJ43" s="287"/>
      <c r="AK43" s="287"/>
      <c r="AL43" s="287"/>
      <c r="AM43" s="287"/>
      <c r="AN43" s="287"/>
      <c r="AO43" s="287"/>
      <c r="AP43" s="287"/>
      <c r="AQ43" s="287"/>
      <c r="AR43" s="287"/>
      <c r="AS43" s="287"/>
      <c r="AT43" s="287"/>
      <c r="AU43" s="287"/>
      <c r="AV43" s="287"/>
      <c r="AW43" s="287"/>
      <c r="AX43" s="287"/>
      <c r="AY43" s="287"/>
      <c r="AZ43" s="287">
        <v>600000</v>
      </c>
      <c r="BA43" s="287">
        <v>600000</v>
      </c>
      <c r="BB43" s="287">
        <v>600000</v>
      </c>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row>
    <row r="44" spans="1:210" ht="52.5" customHeight="1" x14ac:dyDescent="0.2">
      <c r="A44" s="330" t="s">
        <v>198</v>
      </c>
      <c r="B44" s="301" t="s">
        <v>366</v>
      </c>
      <c r="C44" s="294" t="s">
        <v>378</v>
      </c>
      <c r="D44" s="295" t="s">
        <v>98</v>
      </c>
      <c r="E44" s="279" t="s">
        <v>99</v>
      </c>
      <c r="F44" s="309" t="s">
        <v>137</v>
      </c>
      <c r="G44" s="296" t="s">
        <v>94</v>
      </c>
      <c r="H44" s="310">
        <f t="shared" si="1"/>
        <v>39</v>
      </c>
      <c r="I44" s="310">
        <f t="shared" si="2"/>
        <v>47</v>
      </c>
      <c r="J44" s="310">
        <f t="shared" si="3"/>
        <v>58</v>
      </c>
      <c r="K44" s="283" t="s">
        <v>353</v>
      </c>
      <c r="L44" s="287"/>
      <c r="M44" s="287"/>
      <c r="N44" s="287"/>
      <c r="O44" s="287"/>
      <c r="P44" s="287"/>
      <c r="Q44" s="287"/>
      <c r="R44" s="287"/>
      <c r="S44" s="287"/>
      <c r="T44" s="287"/>
      <c r="U44" s="287"/>
      <c r="V44" s="287"/>
      <c r="W44" s="287"/>
      <c r="X44" s="287"/>
      <c r="Y44" s="287"/>
      <c r="Z44" s="288"/>
      <c r="AA44" s="288"/>
      <c r="AB44" s="288"/>
      <c r="AC44" s="288"/>
      <c r="AD44" s="288"/>
      <c r="AE44" s="288"/>
      <c r="AF44" s="287"/>
      <c r="AG44" s="287"/>
      <c r="AH44" s="287"/>
      <c r="AI44" s="287"/>
      <c r="AJ44" s="287"/>
      <c r="AK44" s="287"/>
      <c r="AL44" s="287"/>
      <c r="AM44" s="287"/>
      <c r="AN44" s="287"/>
      <c r="AO44" s="287"/>
      <c r="AP44" s="287"/>
      <c r="AQ44" s="287"/>
      <c r="AR44" s="287"/>
      <c r="AS44" s="287"/>
      <c r="AT44" s="287">
        <v>1</v>
      </c>
      <c r="AU44" s="287">
        <v>1</v>
      </c>
      <c r="AV44" s="287">
        <v>1</v>
      </c>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v>13</v>
      </c>
      <c r="CH44" s="287">
        <v>13</v>
      </c>
      <c r="CI44" s="287">
        <v>13</v>
      </c>
      <c r="CJ44" s="288"/>
      <c r="CK44" s="288"/>
      <c r="CL44" s="288"/>
      <c r="CM44" s="288"/>
      <c r="CN44" s="288"/>
      <c r="CO44" s="288"/>
      <c r="CP44" s="288">
        <v>2</v>
      </c>
      <c r="CQ44" s="288">
        <v>3</v>
      </c>
      <c r="CR44" s="288">
        <v>4</v>
      </c>
      <c r="CS44" s="288"/>
      <c r="CT44" s="288"/>
      <c r="CU44" s="288"/>
      <c r="CV44" s="288"/>
      <c r="CW44" s="288"/>
      <c r="CX44" s="288"/>
      <c r="CY44" s="288"/>
      <c r="CZ44" s="288"/>
      <c r="DA44" s="288"/>
      <c r="DB44" s="288"/>
      <c r="DC44" s="288"/>
      <c r="DD44" s="288"/>
      <c r="DE44" s="288">
        <v>1</v>
      </c>
      <c r="DF44" s="288">
        <v>1</v>
      </c>
      <c r="DG44" s="288">
        <v>1</v>
      </c>
      <c r="DH44" s="288">
        <v>2</v>
      </c>
      <c r="DI44" s="288">
        <v>2</v>
      </c>
      <c r="DJ44" s="288">
        <v>2</v>
      </c>
      <c r="DK44" s="288"/>
      <c r="DL44" s="288"/>
      <c r="DM44" s="288"/>
      <c r="DN44" s="288"/>
      <c r="DO44" s="288"/>
      <c r="DP44" s="288"/>
      <c r="DQ44" s="288"/>
      <c r="DR44" s="288"/>
      <c r="DS44" s="288"/>
      <c r="DT44" s="288">
        <v>4</v>
      </c>
      <c r="DU44" s="288">
        <v>4</v>
      </c>
      <c r="DV44" s="288">
        <v>4</v>
      </c>
      <c r="DW44" s="288"/>
      <c r="DX44" s="288"/>
      <c r="DY44" s="288"/>
      <c r="DZ44" s="288"/>
      <c r="EA44" s="288"/>
      <c r="EB44" s="288"/>
      <c r="EC44" s="288"/>
      <c r="ED44" s="288"/>
      <c r="EE44" s="288"/>
      <c r="EF44" s="288"/>
      <c r="EG44" s="288"/>
      <c r="EH44" s="288"/>
      <c r="EI44" s="288">
        <v>10</v>
      </c>
      <c r="EJ44" s="288">
        <v>15</v>
      </c>
      <c r="EK44" s="288">
        <v>20</v>
      </c>
      <c r="EL44" s="288"/>
      <c r="EM44" s="288"/>
      <c r="EN44" s="288"/>
      <c r="EO44" s="288"/>
      <c r="EP44" s="288"/>
      <c r="EQ44" s="288"/>
      <c r="ER44" s="288"/>
      <c r="ES44" s="288"/>
      <c r="ET44" s="288"/>
      <c r="EU44" s="288"/>
      <c r="EV44" s="288"/>
      <c r="EW44" s="288"/>
      <c r="EX44" s="288"/>
      <c r="EY44" s="288"/>
      <c r="EZ44" s="288"/>
      <c r="FA44" s="288">
        <v>3</v>
      </c>
      <c r="FB44" s="288">
        <v>5</v>
      </c>
      <c r="FC44" s="288">
        <v>10</v>
      </c>
      <c r="FD44" s="288"/>
      <c r="FE44" s="288"/>
      <c r="FF44" s="288"/>
      <c r="FG44" s="288"/>
      <c r="FH44" s="288"/>
      <c r="FI44" s="288"/>
      <c r="FJ44" s="288">
        <v>3</v>
      </c>
      <c r="FK44" s="288">
        <v>3</v>
      </c>
      <c r="FL44" s="288">
        <v>3</v>
      </c>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row>
    <row r="45" spans="1:210" ht="54.75" customHeight="1" x14ac:dyDescent="0.2">
      <c r="A45" s="332" t="s">
        <v>198</v>
      </c>
      <c r="B45" s="289" t="s">
        <v>366</v>
      </c>
      <c r="C45" s="318" t="s">
        <v>378</v>
      </c>
      <c r="D45" s="331" t="s">
        <v>98</v>
      </c>
      <c r="E45" s="279" t="s">
        <v>99</v>
      </c>
      <c r="F45" s="309" t="s">
        <v>138</v>
      </c>
      <c r="G45" s="296" t="s">
        <v>94</v>
      </c>
      <c r="H45" s="310">
        <f t="shared" si="1"/>
        <v>1602176</v>
      </c>
      <c r="I45" s="310">
        <f t="shared" si="2"/>
        <v>1603277</v>
      </c>
      <c r="J45" s="310">
        <f t="shared" si="3"/>
        <v>1604878</v>
      </c>
      <c r="K45" s="283" t="s">
        <v>353</v>
      </c>
      <c r="L45" s="287"/>
      <c r="M45" s="287"/>
      <c r="N45" s="287"/>
      <c r="O45" s="287"/>
      <c r="P45" s="287"/>
      <c r="Q45" s="287"/>
      <c r="R45" s="287"/>
      <c r="S45" s="287"/>
      <c r="T45" s="287"/>
      <c r="U45" s="287"/>
      <c r="V45" s="287"/>
      <c r="W45" s="287"/>
      <c r="X45" s="287"/>
      <c r="Y45" s="287"/>
      <c r="Z45" s="288"/>
      <c r="AA45" s="288"/>
      <c r="AB45" s="288"/>
      <c r="AC45" s="288"/>
      <c r="AD45" s="288"/>
      <c r="AE45" s="288"/>
      <c r="AF45" s="287"/>
      <c r="AG45" s="287"/>
      <c r="AH45" s="287"/>
      <c r="AI45" s="287"/>
      <c r="AJ45" s="287"/>
      <c r="AK45" s="287"/>
      <c r="AL45" s="287"/>
      <c r="AM45" s="287"/>
      <c r="AN45" s="287"/>
      <c r="AO45" s="287"/>
      <c r="AP45" s="287"/>
      <c r="AQ45" s="287"/>
      <c r="AR45" s="287"/>
      <c r="AS45" s="287"/>
      <c r="AT45" s="333">
        <v>1600000</v>
      </c>
      <c r="AU45" s="333">
        <v>1600000</v>
      </c>
      <c r="AV45" s="333">
        <v>1600000</v>
      </c>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v>13</v>
      </c>
      <c r="CH45" s="287">
        <v>13</v>
      </c>
      <c r="CI45" s="287">
        <v>13</v>
      </c>
      <c r="CJ45" s="288"/>
      <c r="CK45" s="288"/>
      <c r="CL45" s="288"/>
      <c r="CM45" s="288"/>
      <c r="CN45" s="288"/>
      <c r="CO45" s="288"/>
      <c r="CP45" s="314">
        <v>2</v>
      </c>
      <c r="CQ45" s="314">
        <v>3</v>
      </c>
      <c r="CR45" s="314">
        <v>4</v>
      </c>
      <c r="CS45" s="288"/>
      <c r="CT45" s="288"/>
      <c r="CU45" s="288"/>
      <c r="CV45" s="288"/>
      <c r="CW45" s="288"/>
      <c r="CX45" s="288"/>
      <c r="CY45" s="288"/>
      <c r="CZ45" s="288"/>
      <c r="DA45" s="288"/>
      <c r="DB45" s="288"/>
      <c r="DC45" s="288"/>
      <c r="DD45" s="288"/>
      <c r="DE45" s="288">
        <v>9</v>
      </c>
      <c r="DF45" s="288">
        <v>9</v>
      </c>
      <c r="DG45" s="288">
        <v>9</v>
      </c>
      <c r="DH45" s="288">
        <v>2</v>
      </c>
      <c r="DI45" s="288">
        <v>2</v>
      </c>
      <c r="DJ45" s="288">
        <v>2</v>
      </c>
      <c r="DK45" s="288">
        <v>500</v>
      </c>
      <c r="DL45" s="288">
        <v>600</v>
      </c>
      <c r="DM45" s="288">
        <v>700</v>
      </c>
      <c r="DN45" s="288"/>
      <c r="DO45" s="288"/>
      <c r="DP45" s="288"/>
      <c r="DQ45" s="288"/>
      <c r="DR45" s="288"/>
      <c r="DS45" s="288"/>
      <c r="DT45" s="288">
        <v>100</v>
      </c>
      <c r="DU45" s="288">
        <v>100</v>
      </c>
      <c r="DV45" s="288">
        <v>100</v>
      </c>
      <c r="DW45" s="288"/>
      <c r="DX45" s="288"/>
      <c r="DY45" s="288"/>
      <c r="DZ45" s="288"/>
      <c r="EA45" s="288"/>
      <c r="EB45" s="288"/>
      <c r="EC45" s="288"/>
      <c r="ED45" s="288"/>
      <c r="EE45" s="288"/>
      <c r="EF45" s="288"/>
      <c r="EG45" s="288"/>
      <c r="EH45" s="288"/>
      <c r="EI45" s="288">
        <v>1000</v>
      </c>
      <c r="EJ45" s="288">
        <v>1500</v>
      </c>
      <c r="EK45" s="288">
        <v>2000</v>
      </c>
      <c r="EL45" s="288"/>
      <c r="EM45" s="288"/>
      <c r="EN45" s="288"/>
      <c r="EO45" s="288"/>
      <c r="EP45" s="288"/>
      <c r="EQ45" s="288"/>
      <c r="ER45" s="288"/>
      <c r="ES45" s="288"/>
      <c r="ET45" s="288"/>
      <c r="EU45" s="288"/>
      <c r="EV45" s="288"/>
      <c r="EW45" s="288"/>
      <c r="EX45" s="288"/>
      <c r="EY45" s="288"/>
      <c r="EZ45" s="288"/>
      <c r="FA45" s="288">
        <v>500</v>
      </c>
      <c r="FB45" s="288">
        <v>1000</v>
      </c>
      <c r="FC45" s="288">
        <v>2000</v>
      </c>
      <c r="FD45" s="288"/>
      <c r="FE45" s="288"/>
      <c r="FF45" s="288"/>
      <c r="FG45" s="288"/>
      <c r="FH45" s="288"/>
      <c r="FI45" s="288"/>
      <c r="FJ45" s="288">
        <v>50</v>
      </c>
      <c r="FK45" s="288">
        <v>50</v>
      </c>
      <c r="FL45" s="288">
        <v>50</v>
      </c>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row>
    <row r="46" spans="1:210" ht="55.5" customHeight="1" x14ac:dyDescent="0.2">
      <c r="A46" s="276" t="s">
        <v>200</v>
      </c>
      <c r="B46" s="277" t="s">
        <v>366</v>
      </c>
      <c r="C46" s="278" t="s">
        <v>379</v>
      </c>
      <c r="D46" s="295" t="s">
        <v>380</v>
      </c>
      <c r="E46" s="279" t="s">
        <v>99</v>
      </c>
      <c r="F46" s="309" t="s">
        <v>138</v>
      </c>
      <c r="G46" s="296" t="s">
        <v>94</v>
      </c>
      <c r="H46" s="310">
        <f t="shared" si="1"/>
        <v>20</v>
      </c>
      <c r="I46" s="310">
        <f t="shared" si="2"/>
        <v>20</v>
      </c>
      <c r="J46" s="310">
        <f t="shared" si="3"/>
        <v>20</v>
      </c>
      <c r="K46" s="283" t="s">
        <v>353</v>
      </c>
      <c r="L46" s="287"/>
      <c r="M46" s="287"/>
      <c r="N46" s="287"/>
      <c r="O46" s="287"/>
      <c r="P46" s="287"/>
      <c r="Q46" s="287"/>
      <c r="R46" s="287"/>
      <c r="S46" s="287"/>
      <c r="T46" s="287"/>
      <c r="U46" s="287"/>
      <c r="V46" s="287"/>
      <c r="W46" s="287"/>
      <c r="X46" s="287"/>
      <c r="Y46" s="287"/>
      <c r="Z46" s="288"/>
      <c r="AA46" s="288"/>
      <c r="AB46" s="288"/>
      <c r="AC46" s="288"/>
      <c r="AD46" s="288"/>
      <c r="AE46" s="288"/>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8"/>
      <c r="CK46" s="288"/>
      <c r="CL46" s="288"/>
      <c r="CM46" s="288"/>
      <c r="CN46" s="288"/>
      <c r="CO46" s="288"/>
      <c r="CP46" s="314"/>
      <c r="CQ46" s="314"/>
      <c r="CR46" s="314"/>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v>20</v>
      </c>
      <c r="FH46" s="288">
        <v>20</v>
      </c>
      <c r="FI46" s="288">
        <v>20</v>
      </c>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row>
    <row r="47" spans="1:210" ht="58.5" customHeight="1" x14ac:dyDescent="0.2">
      <c r="A47" s="276" t="s">
        <v>202</v>
      </c>
      <c r="B47" s="301" t="s">
        <v>366</v>
      </c>
      <c r="C47" s="279" t="s">
        <v>381</v>
      </c>
      <c r="D47" s="295" t="s">
        <v>380</v>
      </c>
      <c r="E47" s="278" t="s">
        <v>99</v>
      </c>
      <c r="F47" s="309" t="s">
        <v>138</v>
      </c>
      <c r="G47" s="296" t="s">
        <v>94</v>
      </c>
      <c r="H47" s="310">
        <f t="shared" si="1"/>
        <v>40</v>
      </c>
      <c r="I47" s="310">
        <f t="shared" si="2"/>
        <v>40</v>
      </c>
      <c r="J47" s="310">
        <f t="shared" si="3"/>
        <v>40</v>
      </c>
      <c r="K47" s="283" t="s">
        <v>353</v>
      </c>
      <c r="L47" s="287"/>
      <c r="M47" s="287"/>
      <c r="N47" s="287"/>
      <c r="O47" s="287"/>
      <c r="P47" s="287"/>
      <c r="Q47" s="287"/>
      <c r="R47" s="287"/>
      <c r="S47" s="287"/>
      <c r="T47" s="287"/>
      <c r="U47" s="287"/>
      <c r="V47" s="287"/>
      <c r="W47" s="287"/>
      <c r="X47" s="287"/>
      <c r="Y47" s="287"/>
      <c r="Z47" s="288"/>
      <c r="AA47" s="288"/>
      <c r="AB47" s="288"/>
      <c r="AC47" s="288"/>
      <c r="AD47" s="288"/>
      <c r="AE47" s="288"/>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8"/>
      <c r="CK47" s="288"/>
      <c r="CL47" s="288"/>
      <c r="CM47" s="288"/>
      <c r="CN47" s="288"/>
      <c r="CO47" s="288"/>
      <c r="CP47" s="314"/>
      <c r="CQ47" s="314"/>
      <c r="CR47" s="314"/>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v>40</v>
      </c>
      <c r="FH47" s="288">
        <v>40</v>
      </c>
      <c r="FI47" s="288">
        <v>40</v>
      </c>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row>
    <row r="48" spans="1:210" ht="57.75" customHeight="1" x14ac:dyDescent="0.2">
      <c r="A48" s="334" t="s">
        <v>204</v>
      </c>
      <c r="B48" s="325" t="s">
        <v>366</v>
      </c>
      <c r="C48" s="335" t="s">
        <v>140</v>
      </c>
      <c r="D48" s="295" t="s">
        <v>98</v>
      </c>
      <c r="E48" s="278" t="s">
        <v>99</v>
      </c>
      <c r="F48" s="309" t="s">
        <v>118</v>
      </c>
      <c r="G48" s="296" t="s">
        <v>94</v>
      </c>
      <c r="H48" s="310">
        <f t="shared" si="1"/>
        <v>202</v>
      </c>
      <c r="I48" s="310">
        <f t="shared" si="2"/>
        <v>252</v>
      </c>
      <c r="J48" s="310">
        <f t="shared" si="3"/>
        <v>307</v>
      </c>
      <c r="K48" s="283" t="s">
        <v>353</v>
      </c>
      <c r="L48" s="284">
        <v>2</v>
      </c>
      <c r="M48" s="284">
        <v>2</v>
      </c>
      <c r="N48" s="284">
        <v>2</v>
      </c>
      <c r="O48" s="286"/>
      <c r="P48" s="286"/>
      <c r="Q48" s="286"/>
      <c r="R48" s="287"/>
      <c r="S48" s="287"/>
      <c r="T48" s="287"/>
      <c r="U48" s="287"/>
      <c r="V48" s="287"/>
      <c r="W48" s="287"/>
      <c r="X48" s="287"/>
      <c r="Y48" s="287"/>
      <c r="Z48" s="288"/>
      <c r="AA48" s="288"/>
      <c r="AB48" s="288"/>
      <c r="AC48" s="288"/>
      <c r="AD48" s="288"/>
      <c r="AE48" s="288"/>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6">
        <v>10</v>
      </c>
      <c r="BD48" s="286">
        <v>10</v>
      </c>
      <c r="BE48" s="286">
        <v>10</v>
      </c>
      <c r="BF48" s="286"/>
      <c r="BG48" s="286"/>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v>5</v>
      </c>
      <c r="CH48" s="287">
        <v>5</v>
      </c>
      <c r="CI48" s="287">
        <v>5</v>
      </c>
      <c r="CJ48" s="288"/>
      <c r="CK48" s="288"/>
      <c r="CL48" s="288"/>
      <c r="CM48" s="288"/>
      <c r="CN48" s="288"/>
      <c r="CO48" s="288"/>
      <c r="CP48" s="288">
        <v>15</v>
      </c>
      <c r="CQ48" s="288">
        <v>15</v>
      </c>
      <c r="CR48" s="288">
        <v>20</v>
      </c>
      <c r="CS48" s="288">
        <v>48</v>
      </c>
      <c r="CT48" s="288">
        <v>48</v>
      </c>
      <c r="CU48" s="288">
        <v>48</v>
      </c>
      <c r="CV48" s="288"/>
      <c r="CW48" s="288"/>
      <c r="CX48" s="288"/>
      <c r="CY48" s="288"/>
      <c r="CZ48" s="288"/>
      <c r="DA48" s="288"/>
      <c r="DB48" s="288"/>
      <c r="DC48" s="288"/>
      <c r="DD48" s="288"/>
      <c r="DE48" s="288"/>
      <c r="DF48" s="288"/>
      <c r="DG48" s="288"/>
      <c r="DH48" s="288">
        <v>1</v>
      </c>
      <c r="DI48" s="288">
        <v>1</v>
      </c>
      <c r="DJ48" s="288">
        <v>1</v>
      </c>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v>100</v>
      </c>
      <c r="FB48" s="288">
        <v>150</v>
      </c>
      <c r="FC48" s="288">
        <v>200</v>
      </c>
      <c r="FD48" s="288"/>
      <c r="FE48" s="288"/>
      <c r="FF48" s="288"/>
      <c r="FG48" s="288"/>
      <c r="FH48" s="288"/>
      <c r="FI48" s="288"/>
      <c r="FJ48" s="288">
        <v>10</v>
      </c>
      <c r="FK48" s="288">
        <v>10</v>
      </c>
      <c r="FL48" s="288">
        <v>10</v>
      </c>
      <c r="FM48" s="288"/>
      <c r="FN48" s="288"/>
      <c r="FO48" s="288"/>
      <c r="FP48" s="288">
        <v>1</v>
      </c>
      <c r="FQ48" s="288">
        <v>1</v>
      </c>
      <c r="FR48" s="288">
        <v>1</v>
      </c>
      <c r="FS48" s="288"/>
      <c r="FT48" s="288"/>
      <c r="FU48" s="288"/>
      <c r="FV48" s="288"/>
      <c r="FW48" s="288"/>
      <c r="FX48" s="288"/>
      <c r="FY48" s="288"/>
      <c r="FZ48" s="288"/>
      <c r="GA48" s="288"/>
      <c r="GB48" s="288"/>
      <c r="GC48" s="288"/>
      <c r="GD48" s="288"/>
      <c r="GE48" s="288"/>
      <c r="GF48" s="288"/>
      <c r="GG48" s="288"/>
      <c r="GH48" s="288"/>
      <c r="GI48" s="288"/>
      <c r="GJ48" s="288"/>
      <c r="GK48" s="288">
        <v>4</v>
      </c>
      <c r="GL48" s="288">
        <v>4</v>
      </c>
      <c r="GM48" s="288">
        <v>4</v>
      </c>
      <c r="GN48" s="288"/>
      <c r="GO48" s="288"/>
      <c r="GP48" s="288"/>
      <c r="GQ48" s="288"/>
      <c r="GR48" s="288"/>
      <c r="GS48" s="288"/>
      <c r="GT48" s="288"/>
      <c r="GU48" s="288"/>
      <c r="GV48" s="288"/>
      <c r="GW48" s="288"/>
      <c r="GX48" s="288"/>
      <c r="GY48" s="288"/>
      <c r="GZ48" s="288">
        <v>6</v>
      </c>
      <c r="HA48" s="288">
        <v>6</v>
      </c>
      <c r="HB48" s="288">
        <v>6</v>
      </c>
    </row>
    <row r="49" spans="1:210" ht="54" customHeight="1" x14ac:dyDescent="0.2">
      <c r="A49" s="336"/>
      <c r="B49" s="325" t="s">
        <v>366</v>
      </c>
      <c r="C49" s="312" t="s">
        <v>140</v>
      </c>
      <c r="D49" s="289" t="s">
        <v>98</v>
      </c>
      <c r="E49" s="278" t="s">
        <v>99</v>
      </c>
      <c r="F49" s="309" t="s">
        <v>111</v>
      </c>
      <c r="G49" s="296" t="s">
        <v>94</v>
      </c>
      <c r="H49" s="310">
        <f t="shared" si="1"/>
        <v>7022</v>
      </c>
      <c r="I49" s="310">
        <f t="shared" si="2"/>
        <v>7522</v>
      </c>
      <c r="J49" s="310">
        <f t="shared" si="3"/>
        <v>8072</v>
      </c>
      <c r="K49" s="283" t="s">
        <v>353</v>
      </c>
      <c r="L49" s="284">
        <v>100</v>
      </c>
      <c r="M49" s="284">
        <v>100</v>
      </c>
      <c r="N49" s="284">
        <v>100</v>
      </c>
      <c r="O49" s="286"/>
      <c r="P49" s="286"/>
      <c r="Q49" s="286"/>
      <c r="R49" s="287"/>
      <c r="S49" s="287"/>
      <c r="T49" s="287"/>
      <c r="U49" s="286">
        <v>100</v>
      </c>
      <c r="V49" s="286">
        <v>100</v>
      </c>
      <c r="W49" s="286">
        <v>100</v>
      </c>
      <c r="X49" s="287"/>
      <c r="Y49" s="287"/>
      <c r="Z49" s="288"/>
      <c r="AA49" s="288"/>
      <c r="AB49" s="288"/>
      <c r="AC49" s="288"/>
      <c r="AD49" s="288"/>
      <c r="AE49" s="288"/>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v>2000</v>
      </c>
      <c r="BD49" s="287">
        <v>2000</v>
      </c>
      <c r="BE49" s="287">
        <v>2000</v>
      </c>
      <c r="BF49" s="287"/>
      <c r="BG49" s="287"/>
      <c r="BH49" s="287"/>
      <c r="BI49" s="287"/>
      <c r="BJ49" s="287"/>
      <c r="BK49" s="287"/>
      <c r="BL49" s="287"/>
      <c r="BM49" s="287"/>
      <c r="BN49" s="287"/>
      <c r="BO49" s="287"/>
      <c r="BP49" s="287"/>
      <c r="BQ49" s="287"/>
      <c r="BR49" s="287"/>
      <c r="BS49" s="287"/>
      <c r="BT49" s="287"/>
      <c r="BU49" s="287"/>
      <c r="BV49" s="287"/>
      <c r="BW49" s="287"/>
      <c r="BX49" s="287"/>
      <c r="BY49" s="287"/>
      <c r="BZ49" s="287"/>
      <c r="CA49" s="287"/>
      <c r="CB49" s="287"/>
      <c r="CC49" s="287"/>
      <c r="CD49" s="287"/>
      <c r="CE49" s="287"/>
      <c r="CF49" s="287"/>
      <c r="CG49" s="286">
        <v>100</v>
      </c>
      <c r="CH49" s="286">
        <v>100</v>
      </c>
      <c r="CI49" s="286">
        <v>100</v>
      </c>
      <c r="CJ49" s="288"/>
      <c r="CK49" s="288"/>
      <c r="CL49" s="288"/>
      <c r="CM49" s="288"/>
      <c r="CN49" s="288"/>
      <c r="CO49" s="288"/>
      <c r="CP49" s="288">
        <v>150</v>
      </c>
      <c r="CQ49" s="288">
        <v>150</v>
      </c>
      <c r="CR49" s="288">
        <v>200</v>
      </c>
      <c r="CS49" s="288">
        <v>3000</v>
      </c>
      <c r="CT49" s="288">
        <v>3000</v>
      </c>
      <c r="CU49" s="288">
        <v>3000</v>
      </c>
      <c r="CV49" s="288"/>
      <c r="CW49" s="288"/>
      <c r="CX49" s="288"/>
      <c r="CY49" s="288"/>
      <c r="CZ49" s="288"/>
      <c r="DA49" s="288"/>
      <c r="DB49" s="288"/>
      <c r="DC49" s="288"/>
      <c r="DD49" s="288"/>
      <c r="DE49" s="288"/>
      <c r="DF49" s="288"/>
      <c r="DG49" s="288"/>
      <c r="DH49" s="288">
        <v>25</v>
      </c>
      <c r="DI49" s="288">
        <v>25</v>
      </c>
      <c r="DJ49" s="288">
        <v>25</v>
      </c>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v>100</v>
      </c>
      <c r="EJ49" s="288">
        <v>100</v>
      </c>
      <c r="EK49" s="288">
        <v>100</v>
      </c>
      <c r="EL49" s="288"/>
      <c r="EM49" s="288"/>
      <c r="EN49" s="288"/>
      <c r="EO49" s="288"/>
      <c r="EP49" s="288"/>
      <c r="EQ49" s="288"/>
      <c r="ER49" s="288"/>
      <c r="ES49" s="288"/>
      <c r="ET49" s="288"/>
      <c r="EU49" s="288"/>
      <c r="EV49" s="288"/>
      <c r="EW49" s="288"/>
      <c r="EX49" s="288"/>
      <c r="EY49" s="288"/>
      <c r="EZ49" s="288"/>
      <c r="FA49" s="288">
        <v>1000</v>
      </c>
      <c r="FB49" s="288">
        <v>1500</v>
      </c>
      <c r="FC49" s="288">
        <v>2000</v>
      </c>
      <c r="FD49" s="288"/>
      <c r="FE49" s="288"/>
      <c r="FF49" s="288"/>
      <c r="FG49" s="288"/>
      <c r="FH49" s="288"/>
      <c r="FI49" s="288"/>
      <c r="FJ49" s="288">
        <v>250</v>
      </c>
      <c r="FK49" s="288">
        <v>250</v>
      </c>
      <c r="FL49" s="288">
        <v>250</v>
      </c>
      <c r="FM49" s="288"/>
      <c r="FN49" s="288"/>
      <c r="FO49" s="288"/>
      <c r="FP49" s="288">
        <v>50</v>
      </c>
      <c r="FQ49" s="288">
        <v>50</v>
      </c>
      <c r="FR49" s="288">
        <v>50</v>
      </c>
      <c r="FS49" s="288"/>
      <c r="FT49" s="288"/>
      <c r="FU49" s="288"/>
      <c r="FV49" s="288"/>
      <c r="FW49" s="288"/>
      <c r="FX49" s="288"/>
      <c r="FY49" s="288"/>
      <c r="FZ49" s="288"/>
      <c r="GA49" s="288"/>
      <c r="GB49" s="288"/>
      <c r="GC49" s="288"/>
      <c r="GD49" s="288"/>
      <c r="GE49" s="288"/>
      <c r="GF49" s="288"/>
      <c r="GG49" s="288"/>
      <c r="GH49" s="288"/>
      <c r="GI49" s="288"/>
      <c r="GJ49" s="288"/>
      <c r="GK49" s="288">
        <v>97</v>
      </c>
      <c r="GL49" s="288">
        <v>97</v>
      </c>
      <c r="GM49" s="288">
        <v>97</v>
      </c>
      <c r="GN49" s="288"/>
      <c r="GO49" s="288"/>
      <c r="GP49" s="288"/>
      <c r="GQ49" s="288"/>
      <c r="GR49" s="288"/>
      <c r="GS49" s="288"/>
      <c r="GT49" s="288"/>
      <c r="GU49" s="288"/>
      <c r="GV49" s="288"/>
      <c r="GW49" s="288"/>
      <c r="GX49" s="288"/>
      <c r="GY49" s="288"/>
      <c r="GZ49" s="314">
        <v>50</v>
      </c>
      <c r="HA49" s="314">
        <v>50</v>
      </c>
      <c r="HB49" s="314">
        <v>50</v>
      </c>
    </row>
    <row r="50" spans="1:210" ht="41.25" customHeight="1" x14ac:dyDescent="0.25">
      <c r="A50" s="337" t="s">
        <v>207</v>
      </c>
      <c r="B50" s="325" t="s">
        <v>366</v>
      </c>
      <c r="C50" s="335" t="s">
        <v>382</v>
      </c>
      <c r="D50" s="291" t="s">
        <v>383</v>
      </c>
      <c r="E50" s="278" t="s">
        <v>129</v>
      </c>
      <c r="F50" s="279" t="s">
        <v>384</v>
      </c>
      <c r="G50" s="296" t="s">
        <v>94</v>
      </c>
      <c r="H50" s="310">
        <f t="shared" si="1"/>
        <v>10</v>
      </c>
      <c r="I50" s="310">
        <f t="shared" si="2"/>
        <v>10</v>
      </c>
      <c r="J50" s="310">
        <f t="shared" si="3"/>
        <v>10</v>
      </c>
      <c r="K50" s="283" t="s">
        <v>353</v>
      </c>
      <c r="L50" s="338"/>
      <c r="M50" s="338"/>
      <c r="N50" s="287"/>
      <c r="O50" s="287"/>
      <c r="P50" s="287"/>
      <c r="Q50" s="287"/>
      <c r="R50" s="339"/>
      <c r="S50" s="339"/>
      <c r="T50" s="339"/>
      <c r="U50" s="287"/>
      <c r="V50" s="287"/>
      <c r="W50" s="287"/>
      <c r="X50" s="287"/>
      <c r="Y50" s="287"/>
      <c r="Z50" s="288"/>
      <c r="AA50" s="288"/>
      <c r="AB50" s="288"/>
      <c r="AC50" s="288"/>
      <c r="AD50" s="286">
        <v>10</v>
      </c>
      <c r="AE50" s="286">
        <v>10</v>
      </c>
      <c r="AF50" s="286">
        <v>10</v>
      </c>
      <c r="AG50" s="286"/>
      <c r="AH50" s="286"/>
      <c r="AI50" s="286"/>
      <c r="AJ50" s="286"/>
      <c r="AK50" s="286"/>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row>
    <row r="51" spans="1:210" ht="29.25" customHeight="1" x14ac:dyDescent="0.25">
      <c r="A51" s="340" t="s">
        <v>213</v>
      </c>
      <c r="B51" s="312" t="s">
        <v>366</v>
      </c>
      <c r="C51" s="312" t="s">
        <v>382</v>
      </c>
      <c r="D51" s="289" t="s">
        <v>383</v>
      </c>
      <c r="E51" s="278" t="s">
        <v>129</v>
      </c>
      <c r="F51" s="309" t="s">
        <v>101</v>
      </c>
      <c r="G51" s="296" t="s">
        <v>102</v>
      </c>
      <c r="H51" s="310">
        <f t="shared" si="1"/>
        <v>500</v>
      </c>
      <c r="I51" s="310">
        <f t="shared" si="2"/>
        <v>500</v>
      </c>
      <c r="J51" s="310">
        <f t="shared" si="3"/>
        <v>500</v>
      </c>
      <c r="K51" s="283" t="s">
        <v>353</v>
      </c>
      <c r="L51" s="338"/>
      <c r="M51" s="338"/>
      <c r="N51" s="287"/>
      <c r="O51" s="287"/>
      <c r="P51" s="287"/>
      <c r="Q51" s="287"/>
      <c r="R51" s="339"/>
      <c r="S51" s="339"/>
      <c r="T51" s="339"/>
      <c r="U51" s="287"/>
      <c r="V51" s="287"/>
      <c r="W51" s="287"/>
      <c r="X51" s="287"/>
      <c r="Y51" s="287"/>
      <c r="Z51" s="288"/>
      <c r="AA51" s="288"/>
      <c r="AB51" s="288"/>
      <c r="AC51" s="288"/>
      <c r="AD51" s="286">
        <v>500</v>
      </c>
      <c r="AE51" s="286">
        <v>500</v>
      </c>
      <c r="AF51" s="286">
        <v>500</v>
      </c>
      <c r="AG51" s="286"/>
      <c r="AH51" s="286"/>
      <c r="AI51" s="286"/>
      <c r="AJ51" s="286"/>
      <c r="AK51" s="286"/>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row>
    <row r="52" spans="1:210" ht="56.25" customHeight="1" x14ac:dyDescent="0.2">
      <c r="A52" s="341" t="s">
        <v>210</v>
      </c>
      <c r="B52" s="342" t="s">
        <v>366</v>
      </c>
      <c r="C52" s="343" t="s">
        <v>385</v>
      </c>
      <c r="D52" s="295" t="s">
        <v>386</v>
      </c>
      <c r="E52" s="278" t="s">
        <v>99</v>
      </c>
      <c r="F52" s="279" t="s">
        <v>387</v>
      </c>
      <c r="G52" s="296" t="s">
        <v>94</v>
      </c>
      <c r="H52" s="310">
        <f t="shared" si="1"/>
        <v>10</v>
      </c>
      <c r="I52" s="310">
        <f t="shared" si="2"/>
        <v>10</v>
      </c>
      <c r="J52" s="310">
        <f t="shared" si="3"/>
        <v>10</v>
      </c>
      <c r="K52" s="283" t="s">
        <v>353</v>
      </c>
      <c r="L52" s="286"/>
      <c r="M52" s="286"/>
      <c r="N52" s="286"/>
      <c r="O52" s="286"/>
      <c r="P52" s="286"/>
      <c r="Q52" s="286"/>
      <c r="R52" s="287"/>
      <c r="S52" s="287"/>
      <c r="T52" s="287"/>
      <c r="U52" s="287"/>
      <c r="V52" s="287"/>
      <c r="W52" s="287"/>
      <c r="X52" s="287"/>
      <c r="Y52" s="287"/>
      <c r="Z52" s="288"/>
      <c r="AA52" s="288"/>
      <c r="AB52" s="288"/>
      <c r="AC52" s="288"/>
      <c r="AD52" s="288"/>
      <c r="AE52" s="288"/>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v>10</v>
      </c>
      <c r="BY52" s="287">
        <v>10</v>
      </c>
      <c r="BZ52" s="287">
        <v>10</v>
      </c>
      <c r="CA52" s="287"/>
      <c r="CB52" s="287"/>
      <c r="CC52" s="287"/>
      <c r="CD52" s="287"/>
      <c r="CE52" s="287"/>
      <c r="CF52" s="287"/>
      <c r="CG52" s="286"/>
      <c r="CH52" s="286"/>
      <c r="CI52" s="314"/>
      <c r="CJ52" s="286"/>
      <c r="CK52" s="286"/>
      <c r="CL52" s="314"/>
      <c r="CM52" s="286"/>
      <c r="CN52" s="286"/>
      <c r="CO52" s="314"/>
      <c r="CP52" s="286"/>
      <c r="CQ52" s="286"/>
      <c r="CR52" s="314"/>
      <c r="CS52" s="286"/>
      <c r="CT52" s="286"/>
      <c r="CU52" s="314"/>
      <c r="CV52" s="286"/>
      <c r="CW52" s="286"/>
      <c r="CX52" s="314"/>
      <c r="CY52" s="286"/>
      <c r="CZ52" s="286"/>
      <c r="DA52" s="314"/>
      <c r="DB52" s="286"/>
      <c r="DC52" s="286"/>
      <c r="DD52" s="314"/>
      <c r="DE52" s="286"/>
      <c r="DF52" s="286"/>
      <c r="DG52" s="314"/>
      <c r="DH52" s="286"/>
      <c r="DI52" s="286"/>
      <c r="DJ52" s="314"/>
      <c r="DK52" s="286"/>
      <c r="DL52" s="286"/>
      <c r="DM52" s="314"/>
      <c r="DN52" s="286"/>
      <c r="DO52" s="286"/>
      <c r="DP52" s="314"/>
      <c r="DQ52" s="286"/>
      <c r="DR52" s="286"/>
      <c r="DS52" s="314"/>
      <c r="DT52" s="286"/>
      <c r="DU52" s="286"/>
      <c r="DV52" s="314"/>
      <c r="DW52" s="286"/>
      <c r="DX52" s="286"/>
      <c r="DY52" s="314"/>
      <c r="DZ52" s="286"/>
      <c r="EA52" s="286"/>
      <c r="EB52" s="314"/>
      <c r="EC52" s="286"/>
      <c r="ED52" s="286"/>
      <c r="EE52" s="314"/>
      <c r="EF52" s="286"/>
      <c r="EG52" s="286"/>
      <c r="EH52" s="314"/>
      <c r="EI52" s="286"/>
      <c r="EJ52" s="286"/>
      <c r="EK52" s="314"/>
      <c r="EL52" s="286"/>
      <c r="EM52" s="286"/>
      <c r="EN52" s="314"/>
      <c r="EO52" s="286"/>
      <c r="EP52" s="286"/>
      <c r="EQ52" s="314"/>
      <c r="ER52" s="286"/>
      <c r="ES52" s="286"/>
      <c r="ET52" s="314"/>
      <c r="EU52" s="286"/>
      <c r="EV52" s="286"/>
      <c r="EW52" s="314"/>
      <c r="EX52" s="286"/>
      <c r="EY52" s="286"/>
      <c r="EZ52" s="314"/>
      <c r="FA52" s="286"/>
      <c r="FB52" s="286"/>
      <c r="FC52" s="314"/>
      <c r="FD52" s="286"/>
      <c r="FE52" s="286"/>
      <c r="FF52" s="314"/>
      <c r="FG52" s="286"/>
      <c r="FH52" s="286"/>
      <c r="FI52" s="314"/>
      <c r="FJ52" s="286"/>
      <c r="FK52" s="286"/>
      <c r="FL52" s="314"/>
      <c r="FM52" s="286"/>
      <c r="FN52" s="286"/>
      <c r="FO52" s="314"/>
      <c r="FP52" s="286"/>
      <c r="FQ52" s="286"/>
      <c r="FR52" s="314"/>
      <c r="FS52" s="286"/>
      <c r="FT52" s="286"/>
      <c r="FU52" s="314"/>
      <c r="FV52" s="286"/>
      <c r="FW52" s="286"/>
      <c r="FX52" s="314"/>
      <c r="FY52" s="286"/>
      <c r="FZ52" s="286"/>
      <c r="GA52" s="314"/>
      <c r="GB52" s="286"/>
      <c r="GC52" s="286"/>
      <c r="GD52" s="314"/>
      <c r="GE52" s="286"/>
      <c r="GF52" s="286"/>
      <c r="GG52" s="314"/>
      <c r="GH52" s="286"/>
      <c r="GI52" s="286"/>
      <c r="GJ52" s="314"/>
      <c r="GK52" s="286"/>
      <c r="GL52" s="286"/>
      <c r="GM52" s="314"/>
      <c r="GN52" s="286"/>
      <c r="GO52" s="286"/>
      <c r="GP52" s="314"/>
      <c r="GQ52" s="286"/>
      <c r="GR52" s="286"/>
      <c r="GS52" s="314"/>
      <c r="GT52" s="286"/>
      <c r="GU52" s="286"/>
      <c r="GV52" s="314"/>
      <c r="GW52" s="286"/>
      <c r="GX52" s="286"/>
      <c r="GY52" s="314"/>
      <c r="GZ52" s="286"/>
      <c r="HA52" s="286"/>
      <c r="HB52" s="314"/>
    </row>
    <row r="53" spans="1:210" ht="55.5" customHeight="1" x14ac:dyDescent="0.2">
      <c r="A53" s="340" t="s">
        <v>216</v>
      </c>
      <c r="B53" s="342" t="s">
        <v>366</v>
      </c>
      <c r="C53" s="323" t="s">
        <v>385</v>
      </c>
      <c r="D53" s="289" t="s">
        <v>388</v>
      </c>
      <c r="E53" s="278" t="s">
        <v>99</v>
      </c>
      <c r="F53" s="309" t="s">
        <v>101</v>
      </c>
      <c r="G53" s="296" t="s">
        <v>102</v>
      </c>
      <c r="H53" s="310">
        <f t="shared" si="1"/>
        <v>200</v>
      </c>
      <c r="I53" s="310">
        <f t="shared" si="2"/>
        <v>200</v>
      </c>
      <c r="J53" s="310">
        <f t="shared" si="3"/>
        <v>200</v>
      </c>
      <c r="K53" s="283" t="s">
        <v>353</v>
      </c>
      <c r="L53" s="286"/>
      <c r="M53" s="286"/>
      <c r="N53" s="286"/>
      <c r="O53" s="286"/>
      <c r="P53" s="286"/>
      <c r="Q53" s="286"/>
      <c r="R53" s="287"/>
      <c r="S53" s="287"/>
      <c r="T53" s="287"/>
      <c r="U53" s="287"/>
      <c r="V53" s="287"/>
      <c r="W53" s="287"/>
      <c r="X53" s="287"/>
      <c r="Y53" s="287"/>
      <c r="Z53" s="288"/>
      <c r="AA53" s="288"/>
      <c r="AB53" s="288"/>
      <c r="AC53" s="288"/>
      <c r="AD53" s="288"/>
      <c r="AE53" s="288"/>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v>200</v>
      </c>
      <c r="BY53" s="287">
        <v>200</v>
      </c>
      <c r="BZ53" s="287">
        <v>200</v>
      </c>
      <c r="CA53" s="287"/>
      <c r="CB53" s="287"/>
      <c r="CC53" s="287"/>
      <c r="CD53" s="287"/>
      <c r="CE53" s="287"/>
      <c r="CF53" s="287"/>
      <c r="CG53" s="286"/>
      <c r="CH53" s="286"/>
      <c r="CI53" s="314"/>
      <c r="CJ53" s="286"/>
      <c r="CK53" s="286"/>
      <c r="CL53" s="314"/>
      <c r="CM53" s="286"/>
      <c r="CN53" s="286"/>
      <c r="CO53" s="314"/>
      <c r="CP53" s="286"/>
      <c r="CQ53" s="286"/>
      <c r="CR53" s="314"/>
      <c r="CS53" s="286"/>
      <c r="CT53" s="286"/>
      <c r="CU53" s="314"/>
      <c r="CV53" s="286"/>
      <c r="CW53" s="286"/>
      <c r="CX53" s="314"/>
      <c r="CY53" s="286"/>
      <c r="CZ53" s="286"/>
      <c r="DA53" s="314"/>
      <c r="DB53" s="286"/>
      <c r="DC53" s="286"/>
      <c r="DD53" s="314"/>
      <c r="DE53" s="286"/>
      <c r="DF53" s="286"/>
      <c r="DG53" s="314"/>
      <c r="DH53" s="286"/>
      <c r="DI53" s="286"/>
      <c r="DJ53" s="314"/>
      <c r="DK53" s="286"/>
      <c r="DL53" s="286"/>
      <c r="DM53" s="314"/>
      <c r="DN53" s="286"/>
      <c r="DO53" s="286"/>
      <c r="DP53" s="314"/>
      <c r="DQ53" s="286"/>
      <c r="DR53" s="286"/>
      <c r="DS53" s="314"/>
      <c r="DT53" s="286"/>
      <c r="DU53" s="286"/>
      <c r="DV53" s="314"/>
      <c r="DW53" s="286"/>
      <c r="DX53" s="286"/>
      <c r="DY53" s="314"/>
      <c r="DZ53" s="286"/>
      <c r="EA53" s="286"/>
      <c r="EB53" s="314"/>
      <c r="EC53" s="286"/>
      <c r="ED53" s="286"/>
      <c r="EE53" s="314"/>
      <c r="EF53" s="286"/>
      <c r="EG53" s="286"/>
      <c r="EH53" s="314"/>
      <c r="EI53" s="286"/>
      <c r="EJ53" s="286"/>
      <c r="EK53" s="314"/>
      <c r="EL53" s="286"/>
      <c r="EM53" s="286"/>
      <c r="EN53" s="314"/>
      <c r="EO53" s="286"/>
      <c r="EP53" s="286"/>
      <c r="EQ53" s="314"/>
      <c r="ER53" s="286"/>
      <c r="ES53" s="286"/>
      <c r="ET53" s="314"/>
      <c r="EU53" s="286"/>
      <c r="EV53" s="286"/>
      <c r="EW53" s="314"/>
      <c r="EX53" s="286"/>
      <c r="EY53" s="286"/>
      <c r="EZ53" s="314"/>
      <c r="FA53" s="286"/>
      <c r="FB53" s="286"/>
      <c r="FC53" s="314"/>
      <c r="FD53" s="286"/>
      <c r="FE53" s="286"/>
      <c r="FF53" s="314"/>
      <c r="FG53" s="286"/>
      <c r="FH53" s="286"/>
      <c r="FI53" s="314"/>
      <c r="FJ53" s="286"/>
      <c r="FK53" s="286"/>
      <c r="FL53" s="314"/>
      <c r="FM53" s="286"/>
      <c r="FN53" s="286"/>
      <c r="FO53" s="314"/>
      <c r="FP53" s="286"/>
      <c r="FQ53" s="286"/>
      <c r="FR53" s="314"/>
      <c r="FS53" s="286"/>
      <c r="FT53" s="286"/>
      <c r="FU53" s="314"/>
      <c r="FV53" s="286"/>
      <c r="FW53" s="286"/>
      <c r="FX53" s="314"/>
      <c r="FY53" s="286"/>
      <c r="FZ53" s="286"/>
      <c r="GA53" s="314"/>
      <c r="GB53" s="286"/>
      <c r="GC53" s="286"/>
      <c r="GD53" s="314"/>
      <c r="GE53" s="286"/>
      <c r="GF53" s="286"/>
      <c r="GG53" s="314"/>
      <c r="GH53" s="286"/>
      <c r="GI53" s="286"/>
      <c r="GJ53" s="314"/>
      <c r="GK53" s="286"/>
      <c r="GL53" s="286"/>
      <c r="GM53" s="314"/>
      <c r="GN53" s="286"/>
      <c r="GO53" s="286"/>
      <c r="GP53" s="314"/>
      <c r="GQ53" s="286"/>
      <c r="GR53" s="286"/>
      <c r="GS53" s="314"/>
      <c r="GT53" s="286"/>
      <c r="GU53" s="286"/>
      <c r="GV53" s="314"/>
      <c r="GW53" s="286"/>
      <c r="GX53" s="286"/>
      <c r="GY53" s="314"/>
      <c r="GZ53" s="286"/>
      <c r="HA53" s="286"/>
      <c r="HB53" s="314"/>
    </row>
    <row r="54" spans="1:210" s="250" customFormat="1" ht="36" customHeight="1" x14ac:dyDescent="0.25">
      <c r="A54" s="344"/>
      <c r="B54" s="271"/>
      <c r="C54" s="345" t="s">
        <v>389</v>
      </c>
      <c r="D54" s="346"/>
      <c r="E54" s="304"/>
      <c r="F54" s="304"/>
      <c r="G54" s="305"/>
      <c r="H54" s="305"/>
      <c r="I54" s="305"/>
      <c r="J54" s="305"/>
      <c r="K54" s="306"/>
      <c r="L54" s="306"/>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347"/>
      <c r="BN54" s="347"/>
      <c r="BO54" s="347"/>
      <c r="BP54" s="347"/>
      <c r="BQ54" s="347"/>
      <c r="BR54" s="347"/>
      <c r="BS54" s="347"/>
      <c r="BT54" s="347"/>
      <c r="BU54" s="347"/>
      <c r="BV54" s="347"/>
      <c r="BW54" s="347"/>
      <c r="BX54" s="347"/>
      <c r="BY54" s="347"/>
      <c r="BZ54" s="347"/>
      <c r="CA54" s="347"/>
      <c r="CB54" s="347"/>
      <c r="CC54" s="347"/>
      <c r="CD54" s="347"/>
      <c r="CE54" s="347"/>
      <c r="CF54" s="347"/>
      <c r="CG54" s="347"/>
      <c r="CH54" s="347"/>
      <c r="CI54" s="347"/>
      <c r="CJ54" s="347"/>
      <c r="CK54" s="347"/>
      <c r="CL54" s="347"/>
      <c r="CM54" s="347"/>
      <c r="CN54" s="347"/>
      <c r="CO54" s="347"/>
      <c r="CP54" s="347"/>
      <c r="CQ54" s="347"/>
      <c r="CR54" s="347"/>
      <c r="CS54" s="347"/>
      <c r="CT54" s="347"/>
      <c r="CU54" s="347"/>
      <c r="CV54" s="347"/>
      <c r="CW54" s="347"/>
      <c r="CX54" s="347"/>
      <c r="CY54" s="347"/>
      <c r="CZ54" s="347"/>
      <c r="DA54" s="347"/>
      <c r="DB54" s="347"/>
      <c r="DC54" s="347"/>
      <c r="DD54" s="347"/>
      <c r="DE54" s="347"/>
      <c r="DF54" s="347"/>
      <c r="DG54" s="347"/>
      <c r="DH54" s="347"/>
      <c r="DI54" s="347"/>
      <c r="DJ54" s="347"/>
      <c r="DK54" s="347"/>
      <c r="DL54" s="347"/>
      <c r="DM54" s="347"/>
      <c r="DN54" s="347"/>
      <c r="DO54" s="347"/>
      <c r="DP54" s="347"/>
      <c r="DQ54" s="347"/>
      <c r="DR54" s="347"/>
      <c r="DS54" s="347"/>
      <c r="DT54" s="347"/>
      <c r="DU54" s="347"/>
      <c r="DV54" s="347"/>
      <c r="DW54" s="347"/>
      <c r="DX54" s="347"/>
      <c r="DY54" s="347"/>
      <c r="DZ54" s="347"/>
      <c r="EA54" s="347"/>
      <c r="EB54" s="347"/>
      <c r="EC54" s="347"/>
      <c r="ED54" s="347"/>
      <c r="EE54" s="347"/>
      <c r="EF54" s="347"/>
      <c r="EG54" s="347"/>
      <c r="EH54" s="347"/>
      <c r="EI54" s="347"/>
      <c r="EJ54" s="347"/>
      <c r="EK54" s="347"/>
      <c r="EL54" s="347"/>
      <c r="EM54" s="347"/>
      <c r="EN54" s="347"/>
      <c r="EO54" s="347"/>
      <c r="EP54" s="347"/>
      <c r="EQ54" s="347"/>
      <c r="ER54" s="347"/>
      <c r="ES54" s="347"/>
      <c r="ET54" s="347"/>
      <c r="EU54" s="347"/>
      <c r="EV54" s="347"/>
      <c r="EW54" s="347"/>
      <c r="EX54" s="347"/>
      <c r="EY54" s="347"/>
      <c r="EZ54" s="347"/>
      <c r="FA54" s="347"/>
      <c r="FB54" s="347"/>
      <c r="FC54" s="347"/>
      <c r="FD54" s="347"/>
      <c r="FE54" s="347"/>
      <c r="FF54" s="347"/>
      <c r="FG54" s="347"/>
      <c r="FH54" s="347"/>
      <c r="FI54" s="347"/>
      <c r="FJ54" s="347"/>
      <c r="FK54" s="347"/>
      <c r="FL54" s="347"/>
      <c r="FM54" s="347"/>
      <c r="FN54" s="347"/>
      <c r="FO54" s="347"/>
      <c r="FP54" s="347"/>
      <c r="FQ54" s="347"/>
      <c r="FR54" s="347"/>
      <c r="FS54" s="347"/>
      <c r="FT54" s="347"/>
      <c r="FU54" s="347"/>
      <c r="FV54" s="347"/>
      <c r="FW54" s="347"/>
      <c r="FX54" s="347"/>
      <c r="FY54" s="347"/>
      <c r="FZ54" s="347"/>
      <c r="GA54" s="347"/>
      <c r="GB54" s="347"/>
      <c r="GC54" s="347"/>
      <c r="GD54" s="347"/>
      <c r="GE54" s="347"/>
      <c r="GF54" s="347"/>
      <c r="GG54" s="347"/>
      <c r="GH54" s="347"/>
      <c r="GI54" s="347"/>
      <c r="GJ54" s="347"/>
      <c r="GK54" s="347"/>
      <c r="GL54" s="347"/>
      <c r="GM54" s="347"/>
      <c r="GN54" s="347"/>
      <c r="GO54" s="347"/>
      <c r="GP54" s="347"/>
      <c r="GQ54" s="347"/>
      <c r="GR54" s="347"/>
      <c r="GS54" s="347"/>
      <c r="GT54" s="347"/>
      <c r="GU54" s="347"/>
      <c r="GV54" s="347"/>
      <c r="GW54" s="347"/>
      <c r="GX54" s="347"/>
      <c r="GY54" s="347"/>
      <c r="GZ54" s="347"/>
      <c r="HA54" s="347"/>
      <c r="HB54" s="347"/>
    </row>
    <row r="55" spans="1:210" ht="88.5" customHeight="1" x14ac:dyDescent="0.2">
      <c r="A55" s="341" t="s">
        <v>257</v>
      </c>
      <c r="B55" s="348" t="s">
        <v>390</v>
      </c>
      <c r="C55" s="295" t="s">
        <v>391</v>
      </c>
      <c r="D55" s="295" t="s">
        <v>392</v>
      </c>
      <c r="E55" s="279" t="s">
        <v>99</v>
      </c>
      <c r="F55" s="279" t="s">
        <v>393</v>
      </c>
      <c r="G55" s="349" t="s">
        <v>94</v>
      </c>
      <c r="H55" s="310">
        <f t="shared" si="1"/>
        <v>1</v>
      </c>
      <c r="I55" s="310">
        <f t="shared" si="2"/>
        <v>1</v>
      </c>
      <c r="J55" s="310">
        <f t="shared" si="3"/>
        <v>1</v>
      </c>
      <c r="K55" s="350" t="s">
        <v>352</v>
      </c>
      <c r="L55" s="287"/>
      <c r="M55" s="287"/>
      <c r="N55" s="287"/>
      <c r="O55" s="286">
        <v>1</v>
      </c>
      <c r="P55" s="286">
        <v>1</v>
      </c>
      <c r="Q55" s="286">
        <v>1</v>
      </c>
      <c r="R55" s="287"/>
      <c r="S55" s="287"/>
      <c r="T55" s="287"/>
      <c r="U55" s="287"/>
      <c r="V55" s="287"/>
      <c r="W55" s="287"/>
      <c r="X55" s="287"/>
      <c r="Y55" s="287"/>
      <c r="Z55" s="288"/>
      <c r="AA55" s="288"/>
      <c r="AB55" s="288"/>
      <c r="AC55" s="288"/>
      <c r="AD55" s="288"/>
      <c r="AE55" s="288"/>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row>
    <row r="56" spans="1:210" ht="51.75" customHeight="1" x14ac:dyDescent="0.2">
      <c r="A56" s="332" t="s">
        <v>257</v>
      </c>
      <c r="B56" s="289" t="s">
        <v>390</v>
      </c>
      <c r="C56" s="289" t="s">
        <v>394</v>
      </c>
      <c r="D56" s="289" t="s">
        <v>392</v>
      </c>
      <c r="E56" s="279" t="s">
        <v>99</v>
      </c>
      <c r="F56" s="309" t="s">
        <v>197</v>
      </c>
      <c r="G56" s="351" t="s">
        <v>102</v>
      </c>
      <c r="H56" s="310">
        <f t="shared" si="1"/>
        <v>100</v>
      </c>
      <c r="I56" s="310">
        <f t="shared" si="2"/>
        <v>100</v>
      </c>
      <c r="J56" s="310">
        <f t="shared" si="3"/>
        <v>100</v>
      </c>
      <c r="K56" s="283" t="s">
        <v>352</v>
      </c>
      <c r="L56" s="287"/>
      <c r="M56" s="287"/>
      <c r="N56" s="287"/>
      <c r="O56" s="286">
        <v>100</v>
      </c>
      <c r="P56" s="286">
        <v>100</v>
      </c>
      <c r="Q56" s="286">
        <v>100</v>
      </c>
      <c r="R56" s="287"/>
      <c r="S56" s="287"/>
      <c r="T56" s="287"/>
      <c r="U56" s="287"/>
      <c r="V56" s="287"/>
      <c r="W56" s="287"/>
      <c r="X56" s="287"/>
      <c r="Y56" s="287"/>
      <c r="Z56" s="288"/>
      <c r="AA56" s="288"/>
      <c r="AB56" s="288"/>
      <c r="AC56" s="288"/>
      <c r="AD56" s="288"/>
      <c r="AE56" s="288"/>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row>
    <row r="57" spans="1:210" ht="54" customHeight="1" x14ac:dyDescent="0.2">
      <c r="A57" s="300" t="s">
        <v>259</v>
      </c>
      <c r="B57" s="302" t="s">
        <v>390</v>
      </c>
      <c r="C57" s="290" t="s">
        <v>260</v>
      </c>
      <c r="D57" s="279" t="s">
        <v>392</v>
      </c>
      <c r="E57" s="279" t="s">
        <v>99</v>
      </c>
      <c r="F57" s="279" t="s">
        <v>395</v>
      </c>
      <c r="G57" s="351" t="s">
        <v>94</v>
      </c>
      <c r="H57" s="310">
        <f t="shared" si="1"/>
        <v>50</v>
      </c>
      <c r="I57" s="310">
        <f t="shared" si="2"/>
        <v>100</v>
      </c>
      <c r="J57" s="310">
        <f t="shared" si="3"/>
        <v>150</v>
      </c>
      <c r="K57" s="283" t="s">
        <v>352</v>
      </c>
      <c r="L57" s="287"/>
      <c r="M57" s="287"/>
      <c r="N57" s="287"/>
      <c r="O57" s="286">
        <v>50</v>
      </c>
      <c r="P57" s="286">
        <v>100</v>
      </c>
      <c r="Q57" s="286">
        <v>150</v>
      </c>
      <c r="R57" s="287"/>
      <c r="S57" s="287"/>
      <c r="T57" s="287"/>
      <c r="U57" s="286"/>
      <c r="V57" s="286"/>
      <c r="W57" s="286"/>
      <c r="X57" s="287"/>
      <c r="Y57" s="287"/>
      <c r="Z57" s="288"/>
      <c r="AA57" s="288"/>
      <c r="AB57" s="288"/>
      <c r="AC57" s="288"/>
      <c r="AD57" s="288"/>
      <c r="AE57" s="288"/>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row>
    <row r="58" spans="1:210" ht="54.75" customHeight="1" x14ac:dyDescent="0.2">
      <c r="A58" s="330" t="s">
        <v>261</v>
      </c>
      <c r="B58" s="301" t="s">
        <v>390</v>
      </c>
      <c r="C58" s="294" t="s">
        <v>622</v>
      </c>
      <c r="D58" s="295" t="s">
        <v>143</v>
      </c>
      <c r="E58" s="294" t="s">
        <v>99</v>
      </c>
      <c r="F58" s="309" t="s">
        <v>396</v>
      </c>
      <c r="G58" s="351" t="s">
        <v>102</v>
      </c>
      <c r="H58" s="310">
        <f t="shared" si="1"/>
        <v>250</v>
      </c>
      <c r="I58" s="310">
        <f t="shared" si="2"/>
        <v>250</v>
      </c>
      <c r="J58" s="310">
        <f t="shared" si="3"/>
        <v>250</v>
      </c>
      <c r="K58" s="283" t="s">
        <v>352</v>
      </c>
      <c r="L58" s="287"/>
      <c r="M58" s="287"/>
      <c r="N58" s="287"/>
      <c r="O58" s="287"/>
      <c r="P58" s="287"/>
      <c r="Q58" s="287"/>
      <c r="R58" s="287"/>
      <c r="S58" s="287"/>
      <c r="T58" s="287"/>
      <c r="U58" s="286">
        <v>250</v>
      </c>
      <c r="V58" s="286">
        <v>250</v>
      </c>
      <c r="W58" s="286">
        <v>250</v>
      </c>
      <c r="X58" s="287"/>
      <c r="Y58" s="287"/>
      <c r="Z58" s="288"/>
      <c r="AA58" s="288"/>
      <c r="AB58" s="288"/>
      <c r="AC58" s="288"/>
      <c r="AD58" s="288"/>
      <c r="AE58" s="288"/>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6"/>
      <c r="BM58" s="286"/>
      <c r="BN58" s="286"/>
      <c r="BO58" s="287"/>
      <c r="BP58" s="287"/>
      <c r="BQ58" s="287"/>
      <c r="BR58" s="287"/>
      <c r="BS58" s="287"/>
      <c r="BT58" s="287"/>
      <c r="BU58" s="287"/>
      <c r="BV58" s="287"/>
      <c r="BW58" s="287"/>
      <c r="BX58" s="287"/>
      <c r="BY58" s="287"/>
      <c r="BZ58" s="287"/>
      <c r="CA58" s="287"/>
      <c r="CB58" s="287"/>
      <c r="CC58" s="287"/>
      <c r="CD58" s="287"/>
      <c r="CE58" s="287"/>
      <c r="CF58" s="287"/>
      <c r="CG58" s="287"/>
      <c r="CH58" s="287"/>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row>
    <row r="59" spans="1:210" ht="75" customHeight="1" x14ac:dyDescent="0.2">
      <c r="A59" s="332" t="s">
        <v>261</v>
      </c>
      <c r="B59" s="289" t="s">
        <v>390</v>
      </c>
      <c r="C59" s="318" t="s">
        <v>397</v>
      </c>
      <c r="D59" s="289" t="s">
        <v>143</v>
      </c>
      <c r="E59" s="278" t="s">
        <v>99</v>
      </c>
      <c r="F59" s="279" t="s">
        <v>398</v>
      </c>
      <c r="G59" s="351" t="s">
        <v>145</v>
      </c>
      <c r="H59" s="353">
        <f t="shared" ref="H59:J59" si="4">U59</f>
        <v>70</v>
      </c>
      <c r="I59" s="353">
        <f t="shared" si="4"/>
        <v>75</v>
      </c>
      <c r="J59" s="353">
        <f t="shared" si="4"/>
        <v>80</v>
      </c>
      <c r="K59" s="354" t="s">
        <v>352</v>
      </c>
      <c r="L59" s="287"/>
      <c r="M59" s="287"/>
      <c r="N59" s="287"/>
      <c r="O59" s="287"/>
      <c r="P59" s="287"/>
      <c r="Q59" s="287"/>
      <c r="R59" s="287"/>
      <c r="S59" s="287"/>
      <c r="T59" s="287"/>
      <c r="U59" s="287">
        <v>70</v>
      </c>
      <c r="V59" s="287">
        <v>75</v>
      </c>
      <c r="W59" s="287">
        <v>80</v>
      </c>
      <c r="X59" s="287"/>
      <c r="Y59" s="287"/>
      <c r="Z59" s="288"/>
      <c r="AA59" s="288"/>
      <c r="AB59" s="288"/>
      <c r="AC59" s="288"/>
      <c r="AD59" s="288"/>
      <c r="AE59" s="288"/>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row>
    <row r="60" spans="1:210" ht="56.25" customHeight="1" x14ac:dyDescent="0.2">
      <c r="A60" s="355" t="s">
        <v>266</v>
      </c>
      <c r="B60" s="289" t="s">
        <v>390</v>
      </c>
      <c r="C60" s="290" t="s">
        <v>267</v>
      </c>
      <c r="D60" s="292" t="s">
        <v>212</v>
      </c>
      <c r="E60" s="292" t="s">
        <v>99</v>
      </c>
      <c r="F60" s="356" t="s">
        <v>263</v>
      </c>
      <c r="G60" s="349" t="s">
        <v>102</v>
      </c>
      <c r="H60" s="310">
        <f t="shared" ref="H60:H71" si="5">SUMIF($L$5:$HB$5,$L$5,L60:HB60)</f>
        <v>100</v>
      </c>
      <c r="I60" s="310">
        <f t="shared" ref="I60:I71" si="6">SUMIF($L$5:$HB$5,$M$5,L60:HB60)</f>
        <v>100</v>
      </c>
      <c r="J60" s="310">
        <f t="shared" ref="J60:J71" si="7">SUMIF($L$5:$HB$5,$N$5,L60:HB60)</f>
        <v>100</v>
      </c>
      <c r="K60" s="350" t="s">
        <v>352</v>
      </c>
      <c r="L60" s="287"/>
      <c r="M60" s="287"/>
      <c r="N60" s="287"/>
      <c r="O60" s="287"/>
      <c r="P60" s="287"/>
      <c r="Q60" s="287"/>
      <c r="R60" s="287"/>
      <c r="S60" s="287"/>
      <c r="T60" s="357"/>
      <c r="U60" s="357"/>
      <c r="V60" s="357"/>
      <c r="W60" s="357"/>
      <c r="X60" s="286">
        <v>100</v>
      </c>
      <c r="Y60" s="286">
        <v>100</v>
      </c>
      <c r="Z60" s="286">
        <v>100</v>
      </c>
      <c r="AA60" s="286"/>
      <c r="AB60" s="286"/>
      <c r="AC60" s="286"/>
      <c r="AD60" s="288"/>
      <c r="AE60" s="288"/>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row>
    <row r="61" spans="1:210" ht="67.900000000000006" customHeight="1" x14ac:dyDescent="0.2">
      <c r="A61" s="276" t="s">
        <v>268</v>
      </c>
      <c r="B61" s="277" t="s">
        <v>390</v>
      </c>
      <c r="C61" s="278" t="s">
        <v>269</v>
      </c>
      <c r="D61" s="295" t="s">
        <v>399</v>
      </c>
      <c r="E61" s="279" t="s">
        <v>99</v>
      </c>
      <c r="F61" s="309" t="s">
        <v>263</v>
      </c>
      <c r="G61" s="351" t="s">
        <v>102</v>
      </c>
      <c r="H61" s="310">
        <f t="shared" si="5"/>
        <v>905</v>
      </c>
      <c r="I61" s="310">
        <f t="shared" si="6"/>
        <v>905</v>
      </c>
      <c r="J61" s="310">
        <f t="shared" si="7"/>
        <v>906</v>
      </c>
      <c r="K61" s="283" t="s">
        <v>352</v>
      </c>
      <c r="L61" s="287"/>
      <c r="M61" s="287"/>
      <c r="N61" s="287"/>
      <c r="O61" s="287"/>
      <c r="P61" s="287"/>
      <c r="Q61" s="287"/>
      <c r="R61" s="287"/>
      <c r="S61" s="287"/>
      <c r="T61" s="287"/>
      <c r="U61" s="287"/>
      <c r="V61" s="287"/>
      <c r="W61" s="287"/>
      <c r="X61" s="287"/>
      <c r="Y61" s="287"/>
      <c r="Z61" s="288"/>
      <c r="AA61" s="288"/>
      <c r="AB61" s="288"/>
      <c r="AC61" s="288"/>
      <c r="AD61" s="288"/>
      <c r="AE61" s="288"/>
      <c r="AF61" s="287"/>
      <c r="AG61" s="287"/>
      <c r="AH61" s="287"/>
      <c r="AI61" s="287"/>
      <c r="AJ61" s="287"/>
      <c r="AK61" s="287"/>
      <c r="AL61" s="287"/>
      <c r="AM61" s="287"/>
      <c r="AN61" s="287"/>
      <c r="AO61" s="287"/>
      <c r="AP61" s="287"/>
      <c r="AQ61" s="287"/>
      <c r="AR61" s="287"/>
      <c r="AS61" s="287"/>
      <c r="AT61" s="284">
        <v>900</v>
      </c>
      <c r="AU61" s="284">
        <v>900</v>
      </c>
      <c r="AV61" s="284">
        <v>900</v>
      </c>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v>1</v>
      </c>
      <c r="FB61" s="288">
        <v>1</v>
      </c>
      <c r="FC61" s="288">
        <v>2</v>
      </c>
      <c r="FD61" s="288"/>
      <c r="FE61" s="288"/>
      <c r="FF61" s="288"/>
      <c r="FG61" s="288"/>
      <c r="FH61" s="288"/>
      <c r="FI61" s="288"/>
      <c r="FJ61" s="288"/>
      <c r="FK61" s="288"/>
      <c r="FL61" s="288"/>
      <c r="FM61" s="288"/>
      <c r="FN61" s="288"/>
      <c r="FO61" s="288"/>
      <c r="FP61" s="288">
        <v>1</v>
      </c>
      <c r="FQ61" s="288">
        <v>1</v>
      </c>
      <c r="FR61" s="288">
        <v>1</v>
      </c>
      <c r="FS61" s="288"/>
      <c r="FT61" s="288"/>
      <c r="FU61" s="288"/>
      <c r="FV61" s="288"/>
      <c r="FW61" s="288"/>
      <c r="FX61" s="288"/>
      <c r="FY61" s="288">
        <v>1</v>
      </c>
      <c r="FZ61" s="288">
        <v>1</v>
      </c>
      <c r="GA61" s="288">
        <v>1</v>
      </c>
      <c r="GB61" s="288"/>
      <c r="GC61" s="288"/>
      <c r="GD61" s="288"/>
      <c r="GE61" s="288"/>
      <c r="GF61" s="288"/>
      <c r="GG61" s="288"/>
      <c r="GH61" s="288"/>
      <c r="GI61" s="288"/>
      <c r="GJ61" s="288"/>
      <c r="GK61" s="288">
        <v>2</v>
      </c>
      <c r="GL61" s="288">
        <v>2</v>
      </c>
      <c r="GM61" s="288">
        <v>2</v>
      </c>
      <c r="GN61" s="288"/>
      <c r="GO61" s="288"/>
      <c r="GP61" s="288"/>
      <c r="GQ61" s="288"/>
      <c r="GR61" s="288"/>
      <c r="GS61" s="288"/>
      <c r="GT61" s="288"/>
      <c r="GU61" s="288"/>
      <c r="GV61" s="288"/>
      <c r="GW61" s="288"/>
      <c r="GX61" s="288"/>
      <c r="GY61" s="288"/>
      <c r="GZ61" s="288"/>
      <c r="HA61" s="288"/>
      <c r="HB61" s="288"/>
    </row>
    <row r="62" spans="1:210" ht="54.6" customHeight="1" x14ac:dyDescent="0.2">
      <c r="A62" s="307" t="s">
        <v>271</v>
      </c>
      <c r="B62" s="308" t="s">
        <v>390</v>
      </c>
      <c r="C62" s="343" t="s">
        <v>272</v>
      </c>
      <c r="D62" s="295" t="s">
        <v>392</v>
      </c>
      <c r="E62" s="278" t="s">
        <v>99</v>
      </c>
      <c r="F62" s="309" t="s">
        <v>196</v>
      </c>
      <c r="G62" s="296" t="s">
        <v>94</v>
      </c>
      <c r="H62" s="310">
        <f t="shared" si="5"/>
        <v>2</v>
      </c>
      <c r="I62" s="310">
        <f t="shared" si="6"/>
        <v>2</v>
      </c>
      <c r="J62" s="310">
        <f t="shared" si="7"/>
        <v>2</v>
      </c>
      <c r="K62" s="283" t="s">
        <v>352</v>
      </c>
      <c r="L62" s="287"/>
      <c r="M62" s="287"/>
      <c r="N62" s="287"/>
      <c r="O62" s="287"/>
      <c r="P62" s="287"/>
      <c r="Q62" s="287"/>
      <c r="R62" s="287"/>
      <c r="S62" s="287"/>
      <c r="T62" s="287"/>
      <c r="U62" s="287">
        <v>2</v>
      </c>
      <c r="V62" s="287">
        <v>2</v>
      </c>
      <c r="W62" s="287">
        <v>2</v>
      </c>
      <c r="X62" s="287"/>
      <c r="Y62" s="287"/>
      <c r="Z62" s="288"/>
      <c r="AA62" s="288"/>
      <c r="AB62" s="288"/>
      <c r="AC62" s="288"/>
      <c r="AD62" s="288"/>
      <c r="AE62" s="288"/>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row>
    <row r="63" spans="1:210" ht="53.25" customHeight="1" x14ac:dyDescent="0.2">
      <c r="A63" s="311" t="s">
        <v>400</v>
      </c>
      <c r="B63" s="312" t="s">
        <v>390</v>
      </c>
      <c r="C63" s="323" t="s">
        <v>272</v>
      </c>
      <c r="D63" s="289" t="s">
        <v>392</v>
      </c>
      <c r="E63" s="278" t="s">
        <v>99</v>
      </c>
      <c r="F63" s="309" t="s">
        <v>197</v>
      </c>
      <c r="G63" s="296" t="s">
        <v>102</v>
      </c>
      <c r="H63" s="310">
        <f t="shared" si="5"/>
        <v>200</v>
      </c>
      <c r="I63" s="310">
        <f t="shared" si="6"/>
        <v>200</v>
      </c>
      <c r="J63" s="310">
        <f t="shared" si="7"/>
        <v>200</v>
      </c>
      <c r="K63" s="283" t="s">
        <v>352</v>
      </c>
      <c r="L63" s="287"/>
      <c r="M63" s="287"/>
      <c r="N63" s="287"/>
      <c r="O63" s="287"/>
      <c r="P63" s="287"/>
      <c r="Q63" s="287"/>
      <c r="R63" s="287"/>
      <c r="S63" s="287"/>
      <c r="T63" s="287"/>
      <c r="U63" s="287">
        <v>200</v>
      </c>
      <c r="V63" s="287">
        <v>200</v>
      </c>
      <c r="W63" s="287">
        <v>200</v>
      </c>
      <c r="X63" s="287"/>
      <c r="Y63" s="287"/>
      <c r="Z63" s="288"/>
      <c r="AA63" s="288"/>
      <c r="AB63" s="288"/>
      <c r="AC63" s="288"/>
      <c r="AD63" s="288"/>
      <c r="AE63" s="288"/>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row>
    <row r="64" spans="1:210" s="250" customFormat="1" ht="33.75" customHeight="1" x14ac:dyDescent="0.25">
      <c r="A64" s="303"/>
      <c r="B64" s="271"/>
      <c r="C64" s="272" t="s">
        <v>401</v>
      </c>
      <c r="D64" s="346"/>
      <c r="E64" s="304"/>
      <c r="F64" s="304"/>
      <c r="G64" s="305"/>
      <c r="H64" s="305"/>
      <c r="I64" s="305"/>
      <c r="J64" s="305"/>
      <c r="K64" s="306"/>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8"/>
      <c r="AY64" s="358"/>
      <c r="AZ64" s="358"/>
      <c r="BA64" s="358"/>
      <c r="BB64" s="358"/>
      <c r="BC64" s="358"/>
      <c r="BD64" s="358"/>
      <c r="BE64" s="358"/>
      <c r="BF64" s="358"/>
      <c r="BG64" s="358"/>
      <c r="BH64" s="358"/>
      <c r="BI64" s="358"/>
      <c r="BJ64" s="358"/>
      <c r="BK64" s="358"/>
      <c r="BL64" s="358"/>
      <c r="BM64" s="358"/>
      <c r="BN64" s="358"/>
      <c r="BO64" s="358"/>
      <c r="BP64" s="358"/>
      <c r="BQ64" s="358"/>
      <c r="BR64" s="358"/>
      <c r="BS64" s="358"/>
      <c r="BT64" s="358"/>
      <c r="BU64" s="358"/>
      <c r="BV64" s="358"/>
      <c r="BW64" s="358"/>
      <c r="BX64" s="358"/>
      <c r="BY64" s="358"/>
      <c r="BZ64" s="358"/>
      <c r="CA64" s="358"/>
      <c r="CB64" s="358"/>
      <c r="CC64" s="358"/>
      <c r="CD64" s="358"/>
      <c r="CE64" s="358"/>
      <c r="CF64" s="358"/>
      <c r="CG64" s="358"/>
      <c r="CH64" s="358"/>
      <c r="CI64" s="358"/>
      <c r="CJ64" s="358"/>
      <c r="CK64" s="358"/>
      <c r="CL64" s="358"/>
      <c r="CM64" s="358"/>
      <c r="CN64" s="358"/>
      <c r="CO64" s="358"/>
      <c r="CP64" s="358"/>
      <c r="CQ64" s="358"/>
      <c r="CR64" s="358"/>
      <c r="CS64" s="358"/>
      <c r="CT64" s="358"/>
      <c r="CU64" s="358"/>
      <c r="CV64" s="358"/>
      <c r="CW64" s="358"/>
      <c r="CX64" s="358"/>
      <c r="CY64" s="358"/>
      <c r="CZ64" s="358"/>
      <c r="DA64" s="358"/>
      <c r="DB64" s="358"/>
      <c r="DC64" s="358"/>
      <c r="DD64" s="358"/>
      <c r="DE64" s="358"/>
      <c r="DF64" s="358"/>
      <c r="DG64" s="358"/>
      <c r="DH64" s="358"/>
      <c r="DI64" s="358"/>
      <c r="DJ64" s="358"/>
      <c r="DK64" s="358"/>
      <c r="DL64" s="358"/>
      <c r="DM64" s="358"/>
      <c r="DN64" s="358"/>
      <c r="DO64" s="358"/>
      <c r="DP64" s="358"/>
      <c r="DQ64" s="358"/>
      <c r="DR64" s="358"/>
      <c r="DS64" s="358"/>
      <c r="DT64" s="358"/>
      <c r="DU64" s="358"/>
      <c r="DV64" s="358"/>
      <c r="DW64" s="358"/>
      <c r="DX64" s="358"/>
      <c r="DY64" s="358"/>
      <c r="DZ64" s="358"/>
      <c r="EA64" s="358"/>
      <c r="EB64" s="358"/>
      <c r="EC64" s="358"/>
      <c r="ED64" s="358"/>
      <c r="EE64" s="358"/>
      <c r="EF64" s="358"/>
      <c r="EG64" s="358"/>
      <c r="EH64" s="358"/>
      <c r="EI64" s="358"/>
      <c r="EJ64" s="358"/>
      <c r="EK64" s="358"/>
      <c r="EL64" s="358"/>
      <c r="EM64" s="358"/>
      <c r="EN64" s="358"/>
      <c r="EO64" s="358"/>
      <c r="EP64" s="358"/>
      <c r="EQ64" s="358"/>
      <c r="ER64" s="358"/>
      <c r="ES64" s="358"/>
      <c r="ET64" s="358"/>
      <c r="EU64" s="358"/>
      <c r="EV64" s="358"/>
      <c r="EW64" s="358"/>
      <c r="EX64" s="358"/>
      <c r="EY64" s="358"/>
      <c r="EZ64" s="358"/>
      <c r="FA64" s="358"/>
      <c r="FB64" s="358"/>
      <c r="FC64" s="358"/>
      <c r="FD64" s="358"/>
      <c r="FE64" s="358"/>
      <c r="FF64" s="358"/>
      <c r="FG64" s="358"/>
      <c r="FH64" s="358"/>
      <c r="FI64" s="358"/>
      <c r="FJ64" s="358"/>
      <c r="FK64" s="358"/>
      <c r="FL64" s="358"/>
      <c r="FM64" s="358"/>
      <c r="FN64" s="358"/>
      <c r="FO64" s="358"/>
      <c r="FP64" s="358"/>
      <c r="FQ64" s="358"/>
      <c r="FR64" s="358"/>
      <c r="FS64" s="358"/>
      <c r="FT64" s="358"/>
      <c r="FU64" s="358"/>
      <c r="FV64" s="358"/>
      <c r="FW64" s="358"/>
      <c r="FX64" s="358"/>
      <c r="FY64" s="358"/>
      <c r="FZ64" s="358"/>
      <c r="GA64" s="358"/>
      <c r="GB64" s="358"/>
      <c r="GC64" s="358"/>
      <c r="GD64" s="358"/>
      <c r="GE64" s="358"/>
      <c r="GF64" s="358"/>
      <c r="GG64" s="358"/>
      <c r="GH64" s="358"/>
      <c r="GI64" s="358"/>
      <c r="GJ64" s="358"/>
      <c r="GK64" s="358"/>
      <c r="GL64" s="358"/>
      <c r="GM64" s="358"/>
      <c r="GN64" s="358"/>
      <c r="GO64" s="358"/>
      <c r="GP64" s="358"/>
      <c r="GQ64" s="358"/>
      <c r="GR64" s="358"/>
      <c r="GS64" s="358"/>
      <c r="GT64" s="358"/>
      <c r="GU64" s="358"/>
      <c r="GV64" s="358"/>
      <c r="GW64" s="358"/>
      <c r="GX64" s="358"/>
      <c r="GY64" s="358"/>
      <c r="GZ64" s="358"/>
      <c r="HA64" s="358"/>
      <c r="HB64" s="358"/>
    </row>
    <row r="65" spans="1:210" ht="79.5" customHeight="1" x14ac:dyDescent="0.2">
      <c r="A65" s="330" t="s">
        <v>274</v>
      </c>
      <c r="B65" s="321" t="s">
        <v>402</v>
      </c>
      <c r="C65" s="295" t="s">
        <v>403</v>
      </c>
      <c r="D65" s="294" t="s">
        <v>623</v>
      </c>
      <c r="E65" s="294" t="s">
        <v>123</v>
      </c>
      <c r="F65" s="278" t="s">
        <v>404</v>
      </c>
      <c r="G65" s="351" t="s">
        <v>145</v>
      </c>
      <c r="H65" s="359" t="s">
        <v>405</v>
      </c>
      <c r="I65" s="359" t="s">
        <v>406</v>
      </c>
      <c r="J65" s="359" t="s">
        <v>407</v>
      </c>
      <c r="K65" s="283" t="s">
        <v>352</v>
      </c>
      <c r="L65" s="287"/>
      <c r="M65" s="287"/>
      <c r="N65" s="287"/>
      <c r="O65" s="287"/>
      <c r="P65" s="287"/>
      <c r="Q65" s="287"/>
      <c r="R65" s="287"/>
      <c r="S65" s="287"/>
      <c r="T65" s="287"/>
      <c r="U65" s="284">
        <v>100</v>
      </c>
      <c r="V65" s="284">
        <v>100</v>
      </c>
      <c r="W65" s="284">
        <v>100</v>
      </c>
      <c r="X65" s="287"/>
      <c r="Y65" s="287"/>
      <c r="Z65" s="288"/>
      <c r="AA65" s="288"/>
      <c r="AB65" s="288"/>
      <c r="AC65" s="288"/>
      <c r="AD65" s="288"/>
      <c r="AE65" s="288"/>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row>
    <row r="66" spans="1:210" ht="40.5" customHeight="1" x14ac:dyDescent="0.2">
      <c r="A66" s="330" t="s">
        <v>277</v>
      </c>
      <c r="B66" s="325" t="s">
        <v>402</v>
      </c>
      <c r="C66" s="360" t="s">
        <v>408</v>
      </c>
      <c r="D66" s="295" t="s">
        <v>143</v>
      </c>
      <c r="E66" s="279" t="s">
        <v>123</v>
      </c>
      <c r="F66" s="290" t="s">
        <v>409</v>
      </c>
      <c r="G66" s="349" t="s">
        <v>94</v>
      </c>
      <c r="H66" s="310">
        <f t="shared" si="5"/>
        <v>2</v>
      </c>
      <c r="I66" s="310">
        <f t="shared" si="6"/>
        <v>2</v>
      </c>
      <c r="J66" s="310">
        <f t="shared" si="7"/>
        <v>10</v>
      </c>
      <c r="K66" s="350" t="s">
        <v>353</v>
      </c>
      <c r="L66" s="287"/>
      <c r="M66" s="287"/>
      <c r="N66" s="287"/>
      <c r="O66" s="287"/>
      <c r="P66" s="287"/>
      <c r="Q66" s="287"/>
      <c r="R66" s="287"/>
      <c r="S66" s="287"/>
      <c r="T66" s="287"/>
      <c r="U66" s="361">
        <v>2</v>
      </c>
      <c r="V66" s="361">
        <v>2</v>
      </c>
      <c r="W66" s="361">
        <v>2</v>
      </c>
      <c r="X66" s="287"/>
      <c r="Y66" s="287"/>
      <c r="Z66" s="288"/>
      <c r="AA66" s="288"/>
      <c r="AB66" s="288"/>
      <c r="AC66" s="288"/>
      <c r="AD66" s="288"/>
      <c r="AE66" s="288"/>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6">
        <v>2</v>
      </c>
      <c r="BL66" s="286"/>
      <c r="BM66" s="286"/>
      <c r="BN66" s="286">
        <v>2</v>
      </c>
      <c r="BO66" s="286"/>
      <c r="BP66" s="286"/>
      <c r="BQ66" s="286">
        <v>2</v>
      </c>
      <c r="BR66" s="286"/>
      <c r="BS66" s="286"/>
      <c r="BT66" s="286">
        <v>2</v>
      </c>
      <c r="BU66" s="286"/>
      <c r="BV66" s="286"/>
      <c r="BW66" s="287"/>
      <c r="BX66" s="287"/>
      <c r="BY66" s="287"/>
      <c r="BZ66" s="287"/>
      <c r="CA66" s="287"/>
      <c r="CB66" s="287"/>
      <c r="CC66" s="287"/>
      <c r="CD66" s="287"/>
      <c r="CE66" s="287"/>
      <c r="CF66" s="287"/>
      <c r="CG66" s="287"/>
      <c r="CH66" s="287"/>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row>
    <row r="67" spans="1:210" ht="34.9" customHeight="1" x14ac:dyDescent="0.2">
      <c r="A67" s="329" t="s">
        <v>280</v>
      </c>
      <c r="B67" s="325" t="s">
        <v>402</v>
      </c>
      <c r="C67" s="325" t="s">
        <v>410</v>
      </c>
      <c r="D67" s="299" t="s">
        <v>143</v>
      </c>
      <c r="E67" s="278" t="s">
        <v>123</v>
      </c>
      <c r="F67" s="279" t="s">
        <v>411</v>
      </c>
      <c r="G67" s="351" t="s">
        <v>102</v>
      </c>
      <c r="H67" s="310">
        <f t="shared" si="5"/>
        <v>300</v>
      </c>
      <c r="I67" s="310">
        <f t="shared" si="6"/>
        <v>300</v>
      </c>
      <c r="J67" s="310">
        <f t="shared" si="7"/>
        <v>308</v>
      </c>
      <c r="K67" s="283" t="s">
        <v>353</v>
      </c>
      <c r="L67" s="287"/>
      <c r="M67" s="287"/>
      <c r="N67" s="287"/>
      <c r="O67" s="287"/>
      <c r="P67" s="287"/>
      <c r="Q67" s="287"/>
      <c r="R67" s="287"/>
      <c r="S67" s="287"/>
      <c r="T67" s="287"/>
      <c r="U67" s="286">
        <v>300</v>
      </c>
      <c r="V67" s="286">
        <v>300</v>
      </c>
      <c r="W67" s="286">
        <v>300</v>
      </c>
      <c r="X67" s="287"/>
      <c r="Y67" s="287"/>
      <c r="Z67" s="288"/>
      <c r="AA67" s="288"/>
      <c r="AB67" s="288"/>
      <c r="AC67" s="288"/>
      <c r="AD67" s="288"/>
      <c r="AE67" s="288"/>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6">
        <v>2</v>
      </c>
      <c r="BL67" s="286"/>
      <c r="BM67" s="286"/>
      <c r="BN67" s="286">
        <v>2</v>
      </c>
      <c r="BO67" s="286"/>
      <c r="BP67" s="286"/>
      <c r="BQ67" s="286">
        <v>2</v>
      </c>
      <c r="BR67" s="286"/>
      <c r="BS67" s="286"/>
      <c r="BT67" s="286">
        <v>2</v>
      </c>
      <c r="BU67" s="286"/>
      <c r="BV67" s="286"/>
      <c r="BW67" s="287"/>
      <c r="BX67" s="287"/>
      <c r="BY67" s="287"/>
      <c r="BZ67" s="287"/>
      <c r="CA67" s="287"/>
      <c r="CB67" s="287"/>
      <c r="CC67" s="287"/>
      <c r="CD67" s="287"/>
      <c r="CE67" s="287"/>
      <c r="CF67" s="287"/>
      <c r="CG67" s="287"/>
      <c r="CH67" s="287"/>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row>
    <row r="68" spans="1:210" ht="24.6" customHeight="1" x14ac:dyDescent="0.2">
      <c r="A68" s="329" t="s">
        <v>280</v>
      </c>
      <c r="B68" s="325" t="s">
        <v>402</v>
      </c>
      <c r="C68" s="325" t="s">
        <v>410</v>
      </c>
      <c r="D68" s="299" t="s">
        <v>143</v>
      </c>
      <c r="E68" s="278" t="s">
        <v>124</v>
      </c>
      <c r="F68" s="278" t="s">
        <v>412</v>
      </c>
      <c r="G68" s="351" t="s">
        <v>94</v>
      </c>
      <c r="H68" s="310">
        <f t="shared" si="5"/>
        <v>2</v>
      </c>
      <c r="I68" s="310">
        <f t="shared" si="6"/>
        <v>2</v>
      </c>
      <c r="J68" s="310">
        <f t="shared" si="7"/>
        <v>2</v>
      </c>
      <c r="K68" s="283" t="s">
        <v>353</v>
      </c>
      <c r="L68" s="287"/>
      <c r="M68" s="287"/>
      <c r="N68" s="287"/>
      <c r="O68" s="287"/>
      <c r="P68" s="287"/>
      <c r="Q68" s="287"/>
      <c r="R68" s="287"/>
      <c r="S68" s="287"/>
      <c r="T68" s="287"/>
      <c r="U68" s="361">
        <v>2</v>
      </c>
      <c r="V68" s="361">
        <v>2</v>
      </c>
      <c r="W68" s="361">
        <v>2</v>
      </c>
      <c r="X68" s="287"/>
      <c r="Y68" s="287"/>
      <c r="Z68" s="288"/>
      <c r="AA68" s="288"/>
      <c r="AB68" s="288"/>
      <c r="AC68" s="288"/>
      <c r="AD68" s="288"/>
      <c r="AE68" s="288"/>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6"/>
      <c r="BL68" s="286"/>
      <c r="BM68" s="286"/>
      <c r="BN68" s="286"/>
      <c r="BO68" s="286"/>
      <c r="BP68" s="286"/>
      <c r="BQ68" s="286"/>
      <c r="BR68" s="286"/>
      <c r="BS68" s="286"/>
      <c r="BT68" s="286"/>
      <c r="BU68" s="286"/>
      <c r="BV68" s="286"/>
      <c r="BW68" s="287"/>
      <c r="BX68" s="287"/>
      <c r="BY68" s="287"/>
      <c r="BZ68" s="287"/>
      <c r="CA68" s="287"/>
      <c r="CB68" s="287"/>
      <c r="CC68" s="287"/>
      <c r="CD68" s="287"/>
      <c r="CE68" s="287"/>
      <c r="CF68" s="287"/>
      <c r="CG68" s="287"/>
      <c r="CH68" s="287"/>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row>
    <row r="69" spans="1:210" ht="21.75" customHeight="1" x14ac:dyDescent="0.2">
      <c r="A69" s="329" t="s">
        <v>280</v>
      </c>
      <c r="B69" s="325" t="s">
        <v>402</v>
      </c>
      <c r="C69" s="325" t="s">
        <v>410</v>
      </c>
      <c r="D69" s="299" t="s">
        <v>143</v>
      </c>
      <c r="E69" s="278" t="s">
        <v>124</v>
      </c>
      <c r="F69" s="279" t="s">
        <v>411</v>
      </c>
      <c r="G69" s="352" t="s">
        <v>102</v>
      </c>
      <c r="H69" s="310">
        <f t="shared" si="5"/>
        <v>300</v>
      </c>
      <c r="I69" s="310">
        <f t="shared" si="6"/>
        <v>300</v>
      </c>
      <c r="J69" s="310">
        <f t="shared" si="7"/>
        <v>308</v>
      </c>
      <c r="K69" s="283" t="s">
        <v>353</v>
      </c>
      <c r="L69" s="287"/>
      <c r="M69" s="287"/>
      <c r="N69" s="287"/>
      <c r="O69" s="287"/>
      <c r="P69" s="287"/>
      <c r="Q69" s="287"/>
      <c r="R69" s="287"/>
      <c r="S69" s="287"/>
      <c r="T69" s="287"/>
      <c r="U69" s="286">
        <v>300</v>
      </c>
      <c r="V69" s="286">
        <v>300</v>
      </c>
      <c r="W69" s="286">
        <v>300</v>
      </c>
      <c r="X69" s="287"/>
      <c r="Y69" s="287"/>
      <c r="Z69" s="288"/>
      <c r="AA69" s="288"/>
      <c r="AB69" s="288"/>
      <c r="AC69" s="288"/>
      <c r="AD69" s="288"/>
      <c r="AE69" s="288"/>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6">
        <v>2</v>
      </c>
      <c r="BL69" s="286"/>
      <c r="BM69" s="286"/>
      <c r="BN69" s="286">
        <v>2</v>
      </c>
      <c r="BO69" s="286"/>
      <c r="BP69" s="286"/>
      <c r="BQ69" s="286">
        <v>2</v>
      </c>
      <c r="BR69" s="286"/>
      <c r="BS69" s="286"/>
      <c r="BT69" s="286">
        <v>2</v>
      </c>
      <c r="BU69" s="286"/>
      <c r="BV69" s="286"/>
      <c r="BW69" s="287"/>
      <c r="BX69" s="287"/>
      <c r="BY69" s="287"/>
      <c r="BZ69" s="287"/>
      <c r="CA69" s="287"/>
      <c r="CB69" s="287"/>
      <c r="CC69" s="287"/>
      <c r="CD69" s="287"/>
      <c r="CE69" s="287"/>
      <c r="CF69" s="287"/>
      <c r="CG69" s="287"/>
      <c r="CH69" s="287"/>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row>
    <row r="70" spans="1:210" ht="29.25" customHeight="1" x14ac:dyDescent="0.2">
      <c r="A70" s="329" t="s">
        <v>280</v>
      </c>
      <c r="B70" s="325" t="s">
        <v>402</v>
      </c>
      <c r="C70" s="325" t="s">
        <v>410</v>
      </c>
      <c r="D70" s="299" t="s">
        <v>143</v>
      </c>
      <c r="E70" s="278" t="s">
        <v>372</v>
      </c>
      <c r="F70" s="278" t="s">
        <v>412</v>
      </c>
      <c r="G70" s="351" t="s">
        <v>94</v>
      </c>
      <c r="H70" s="310">
        <f t="shared" si="5"/>
        <v>3</v>
      </c>
      <c r="I70" s="310">
        <f t="shared" si="6"/>
        <v>3</v>
      </c>
      <c r="J70" s="310">
        <f t="shared" si="7"/>
        <v>3</v>
      </c>
      <c r="K70" s="283" t="s">
        <v>353</v>
      </c>
      <c r="L70" s="287"/>
      <c r="M70" s="287"/>
      <c r="N70" s="287"/>
      <c r="O70" s="287"/>
      <c r="P70" s="287"/>
      <c r="Q70" s="287"/>
      <c r="R70" s="287"/>
      <c r="S70" s="287"/>
      <c r="T70" s="287"/>
      <c r="U70" s="361">
        <v>3</v>
      </c>
      <c r="V70" s="361">
        <v>3</v>
      </c>
      <c r="W70" s="361">
        <v>3</v>
      </c>
      <c r="X70" s="287"/>
      <c r="Y70" s="287"/>
      <c r="Z70" s="288"/>
      <c r="AA70" s="288"/>
      <c r="AB70" s="288"/>
      <c r="AC70" s="288"/>
      <c r="AD70" s="288"/>
      <c r="AE70" s="288"/>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6"/>
      <c r="BL70" s="286"/>
      <c r="BM70" s="286"/>
      <c r="BN70" s="286"/>
      <c r="BO70" s="286"/>
      <c r="BP70" s="286"/>
      <c r="BQ70" s="286"/>
      <c r="BR70" s="286"/>
      <c r="BS70" s="286"/>
      <c r="BT70" s="286"/>
      <c r="BU70" s="286"/>
      <c r="BV70" s="286"/>
      <c r="BW70" s="287"/>
      <c r="BX70" s="287"/>
      <c r="BY70" s="287"/>
      <c r="BZ70" s="287"/>
      <c r="CA70" s="287"/>
      <c r="CB70" s="287"/>
      <c r="CC70" s="287"/>
      <c r="CD70" s="287"/>
      <c r="CE70" s="287"/>
      <c r="CF70" s="287"/>
      <c r="CG70" s="287"/>
      <c r="CH70" s="287"/>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row>
    <row r="71" spans="1:210" ht="27.75" customHeight="1" x14ac:dyDescent="0.2">
      <c r="A71" s="329" t="s">
        <v>280</v>
      </c>
      <c r="B71" s="325" t="s">
        <v>402</v>
      </c>
      <c r="C71" s="312" t="s">
        <v>410</v>
      </c>
      <c r="D71" s="289" t="s">
        <v>143</v>
      </c>
      <c r="E71" s="278" t="s">
        <v>372</v>
      </c>
      <c r="F71" s="279" t="s">
        <v>411</v>
      </c>
      <c r="G71" s="352" t="s">
        <v>102</v>
      </c>
      <c r="H71" s="310">
        <f t="shared" si="5"/>
        <v>200</v>
      </c>
      <c r="I71" s="310">
        <f t="shared" si="6"/>
        <v>250</v>
      </c>
      <c r="J71" s="310">
        <f t="shared" si="7"/>
        <v>308</v>
      </c>
      <c r="K71" s="283" t="s">
        <v>353</v>
      </c>
      <c r="L71" s="287"/>
      <c r="M71" s="287"/>
      <c r="N71" s="287"/>
      <c r="O71" s="287"/>
      <c r="P71" s="287"/>
      <c r="Q71" s="287"/>
      <c r="R71" s="287"/>
      <c r="S71" s="287"/>
      <c r="T71" s="287"/>
      <c r="U71" s="286">
        <v>200</v>
      </c>
      <c r="V71" s="286">
        <v>250</v>
      </c>
      <c r="W71" s="286">
        <v>300</v>
      </c>
      <c r="X71" s="287"/>
      <c r="Y71" s="287"/>
      <c r="Z71" s="288"/>
      <c r="AA71" s="288"/>
      <c r="AB71" s="288"/>
      <c r="AC71" s="288"/>
      <c r="AD71" s="288"/>
      <c r="AE71" s="288"/>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6">
        <v>2</v>
      </c>
      <c r="BL71" s="286"/>
      <c r="BM71" s="286"/>
      <c r="BN71" s="286">
        <v>2</v>
      </c>
      <c r="BO71" s="286"/>
      <c r="BP71" s="286"/>
      <c r="BQ71" s="286">
        <v>2</v>
      </c>
      <c r="BR71" s="286"/>
      <c r="BS71" s="286"/>
      <c r="BT71" s="286">
        <v>2</v>
      </c>
      <c r="BU71" s="286"/>
      <c r="BV71" s="286"/>
      <c r="BW71" s="287"/>
      <c r="BX71" s="287"/>
      <c r="BY71" s="287"/>
      <c r="BZ71" s="287"/>
      <c r="CA71" s="287"/>
      <c r="CB71" s="287"/>
      <c r="CC71" s="287"/>
      <c r="CD71" s="287"/>
      <c r="CE71" s="287"/>
      <c r="CF71" s="287"/>
      <c r="CG71" s="287"/>
      <c r="CH71" s="287"/>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row>
    <row r="72" spans="1:210" ht="66.599999999999994" customHeight="1" x14ac:dyDescent="0.2">
      <c r="A72" s="341" t="s">
        <v>280</v>
      </c>
      <c r="B72" s="362" t="s">
        <v>402</v>
      </c>
      <c r="C72" s="316" t="s">
        <v>189</v>
      </c>
      <c r="D72" s="291" t="s">
        <v>413</v>
      </c>
      <c r="E72" s="279" t="s">
        <v>123</v>
      </c>
      <c r="F72" s="279" t="s">
        <v>414</v>
      </c>
      <c r="G72" s="296" t="s">
        <v>145</v>
      </c>
      <c r="H72" s="363">
        <f t="shared" ref="H72:J73" si="8">R72</f>
        <v>65</v>
      </c>
      <c r="I72" s="363">
        <f t="shared" si="8"/>
        <v>70</v>
      </c>
      <c r="J72" s="363">
        <f t="shared" si="8"/>
        <v>75</v>
      </c>
      <c r="K72" s="283" t="s">
        <v>352</v>
      </c>
      <c r="L72" s="287"/>
      <c r="M72" s="287"/>
      <c r="N72" s="287"/>
      <c r="O72" s="287"/>
      <c r="P72" s="287"/>
      <c r="Q72" s="287"/>
      <c r="R72" s="287">
        <v>65</v>
      </c>
      <c r="S72" s="287">
        <v>70</v>
      </c>
      <c r="T72" s="287">
        <v>75</v>
      </c>
      <c r="U72" s="287"/>
      <c r="V72" s="287"/>
      <c r="W72" s="287"/>
      <c r="X72" s="287"/>
      <c r="Y72" s="287"/>
      <c r="Z72" s="288"/>
      <c r="AA72" s="288"/>
      <c r="AB72" s="288"/>
      <c r="AC72" s="288"/>
      <c r="AD72" s="288"/>
      <c r="AE72" s="288"/>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c r="BT72" s="287"/>
      <c r="BU72" s="287"/>
      <c r="BV72" s="287"/>
      <c r="BW72" s="287"/>
      <c r="BX72" s="287"/>
      <c r="BY72" s="287"/>
      <c r="BZ72" s="287"/>
      <c r="CA72" s="287"/>
      <c r="CB72" s="287"/>
      <c r="CC72" s="287"/>
      <c r="CD72" s="287"/>
      <c r="CE72" s="287"/>
      <c r="CF72" s="287"/>
      <c r="CG72" s="287"/>
      <c r="CH72" s="287"/>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row>
    <row r="73" spans="1:210" ht="66.75" customHeight="1" x14ac:dyDescent="0.2">
      <c r="A73" s="332" t="s">
        <v>285</v>
      </c>
      <c r="B73" s="299" t="s">
        <v>402</v>
      </c>
      <c r="C73" s="318" t="s">
        <v>189</v>
      </c>
      <c r="D73" s="289" t="s">
        <v>189</v>
      </c>
      <c r="E73" s="279" t="s">
        <v>124</v>
      </c>
      <c r="F73" s="295" t="s">
        <v>415</v>
      </c>
      <c r="G73" s="322" t="s">
        <v>145</v>
      </c>
      <c r="H73" s="363">
        <f t="shared" si="8"/>
        <v>65</v>
      </c>
      <c r="I73" s="363">
        <f t="shared" si="8"/>
        <v>70</v>
      </c>
      <c r="J73" s="363">
        <f t="shared" si="8"/>
        <v>75</v>
      </c>
      <c r="K73" s="283" t="s">
        <v>352</v>
      </c>
      <c r="L73" s="287"/>
      <c r="M73" s="287"/>
      <c r="N73" s="287"/>
      <c r="O73" s="287"/>
      <c r="P73" s="287"/>
      <c r="Q73" s="287"/>
      <c r="R73" s="287">
        <v>65</v>
      </c>
      <c r="S73" s="287">
        <v>70</v>
      </c>
      <c r="T73" s="287">
        <v>75</v>
      </c>
      <c r="U73" s="287"/>
      <c r="V73" s="287"/>
      <c r="W73" s="287"/>
      <c r="X73" s="287"/>
      <c r="Y73" s="287"/>
      <c r="Z73" s="288"/>
      <c r="AA73" s="288"/>
      <c r="AB73" s="288"/>
      <c r="AC73" s="288"/>
      <c r="AD73" s="288"/>
      <c r="AE73" s="288"/>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row>
    <row r="74" spans="1:210" ht="67.150000000000006" customHeight="1" x14ac:dyDescent="0.2">
      <c r="A74" s="330" t="s">
        <v>416</v>
      </c>
      <c r="B74" s="301" t="s">
        <v>402</v>
      </c>
      <c r="C74" s="294" t="s">
        <v>417</v>
      </c>
      <c r="D74" s="295" t="s">
        <v>418</v>
      </c>
      <c r="E74" s="279" t="s">
        <v>121</v>
      </c>
      <c r="F74" s="309" t="s">
        <v>196</v>
      </c>
      <c r="G74" s="296" t="s">
        <v>94</v>
      </c>
      <c r="H74" s="310">
        <f t="shared" ref="H74:H101" si="9">SUMIF($L$5:$HB$5,$L$5,L74:HB74)</f>
        <v>2</v>
      </c>
      <c r="I74" s="310">
        <f t="shared" ref="I74:I101" si="10">SUMIF($L$5:$HB$5,$M$5,L74:HB74)</f>
        <v>2</v>
      </c>
      <c r="J74" s="310">
        <f t="shared" ref="J74:J101" si="11">SUMIF($L$5:$HB$5,$N$5,L74:HB74)</f>
        <v>2</v>
      </c>
      <c r="K74" s="283" t="s">
        <v>353</v>
      </c>
      <c r="L74" s="287"/>
      <c r="M74" s="287"/>
      <c r="N74" s="287"/>
      <c r="O74" s="287"/>
      <c r="P74" s="287"/>
      <c r="Q74" s="287"/>
      <c r="R74" s="287"/>
      <c r="S74" s="287"/>
      <c r="T74" s="287"/>
      <c r="U74" s="287"/>
      <c r="V74" s="287"/>
      <c r="W74" s="287"/>
      <c r="X74" s="286">
        <v>2</v>
      </c>
      <c r="Y74" s="286">
        <v>2</v>
      </c>
      <c r="Z74" s="286">
        <v>2</v>
      </c>
      <c r="AA74" s="286"/>
      <c r="AB74" s="286"/>
      <c r="AC74" s="286"/>
      <c r="AD74" s="288"/>
      <c r="AE74" s="288"/>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row>
    <row r="75" spans="1:210" ht="23.25" customHeight="1" x14ac:dyDescent="0.2">
      <c r="A75" s="364" t="s">
        <v>291</v>
      </c>
      <c r="B75" s="299" t="s">
        <v>402</v>
      </c>
      <c r="C75" s="326" t="s">
        <v>417</v>
      </c>
      <c r="D75" s="299" t="s">
        <v>418</v>
      </c>
      <c r="E75" s="292" t="s">
        <v>121</v>
      </c>
      <c r="F75" s="309" t="s">
        <v>197</v>
      </c>
      <c r="G75" s="296" t="s">
        <v>102</v>
      </c>
      <c r="H75" s="310">
        <f t="shared" si="9"/>
        <v>50</v>
      </c>
      <c r="I75" s="310">
        <f t="shared" si="10"/>
        <v>50</v>
      </c>
      <c r="J75" s="310">
        <f t="shared" si="11"/>
        <v>50</v>
      </c>
      <c r="K75" s="283" t="s">
        <v>353</v>
      </c>
      <c r="L75" s="287"/>
      <c r="M75" s="287"/>
      <c r="N75" s="287"/>
      <c r="O75" s="287"/>
      <c r="P75" s="287"/>
      <c r="Q75" s="287"/>
      <c r="R75" s="287"/>
      <c r="S75" s="287"/>
      <c r="T75" s="287"/>
      <c r="U75" s="287"/>
      <c r="V75" s="287"/>
      <c r="W75" s="287"/>
      <c r="X75" s="286">
        <v>50</v>
      </c>
      <c r="Y75" s="286">
        <v>50</v>
      </c>
      <c r="Z75" s="286">
        <v>50</v>
      </c>
      <c r="AA75" s="286"/>
      <c r="AB75" s="286"/>
      <c r="AC75" s="286"/>
      <c r="AD75" s="288"/>
      <c r="AE75" s="288"/>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c r="CF75" s="287"/>
      <c r="CG75" s="287"/>
      <c r="CH75" s="287"/>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row>
    <row r="76" spans="1:210" ht="23.25" customHeight="1" x14ac:dyDescent="0.2">
      <c r="A76" s="364" t="s">
        <v>291</v>
      </c>
      <c r="B76" s="299" t="s">
        <v>402</v>
      </c>
      <c r="C76" s="326" t="s">
        <v>417</v>
      </c>
      <c r="D76" s="299" t="s">
        <v>418</v>
      </c>
      <c r="E76" s="292" t="s">
        <v>123</v>
      </c>
      <c r="F76" s="309" t="s">
        <v>196</v>
      </c>
      <c r="G76" s="296" t="s">
        <v>94</v>
      </c>
      <c r="H76" s="310">
        <f t="shared" si="9"/>
        <v>2</v>
      </c>
      <c r="I76" s="310">
        <f t="shared" si="10"/>
        <v>2</v>
      </c>
      <c r="J76" s="310">
        <f t="shared" si="11"/>
        <v>2</v>
      </c>
      <c r="K76" s="283" t="s">
        <v>353</v>
      </c>
      <c r="L76" s="287"/>
      <c r="M76" s="287"/>
      <c r="N76" s="287"/>
      <c r="O76" s="287"/>
      <c r="P76" s="287"/>
      <c r="Q76" s="287"/>
      <c r="R76" s="287">
        <v>2</v>
      </c>
      <c r="S76" s="287">
        <v>2</v>
      </c>
      <c r="T76" s="287">
        <v>2</v>
      </c>
      <c r="U76" s="287"/>
      <c r="V76" s="287"/>
      <c r="W76" s="287"/>
      <c r="X76" s="287"/>
      <c r="Y76" s="287"/>
      <c r="Z76" s="288"/>
      <c r="AA76" s="288"/>
      <c r="AB76" s="288"/>
      <c r="AC76" s="288"/>
      <c r="AD76" s="288"/>
      <c r="AE76" s="288"/>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c r="BZ76" s="287"/>
      <c r="CA76" s="287"/>
      <c r="CB76" s="287"/>
      <c r="CC76" s="287"/>
      <c r="CD76" s="287"/>
      <c r="CE76" s="287"/>
      <c r="CF76" s="287"/>
      <c r="CG76" s="287"/>
      <c r="CH76" s="287"/>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row>
    <row r="77" spans="1:210" ht="23.25" customHeight="1" x14ac:dyDescent="0.2">
      <c r="A77" s="365" t="s">
        <v>291</v>
      </c>
      <c r="B77" s="289" t="s">
        <v>402</v>
      </c>
      <c r="C77" s="318" t="s">
        <v>417</v>
      </c>
      <c r="D77" s="289" t="s">
        <v>418</v>
      </c>
      <c r="E77" s="292" t="s">
        <v>123</v>
      </c>
      <c r="F77" s="309" t="s">
        <v>197</v>
      </c>
      <c r="G77" s="296" t="s">
        <v>102</v>
      </c>
      <c r="H77" s="310">
        <f t="shared" si="9"/>
        <v>50</v>
      </c>
      <c r="I77" s="310">
        <f t="shared" si="10"/>
        <v>50</v>
      </c>
      <c r="J77" s="310">
        <f t="shared" si="11"/>
        <v>50</v>
      </c>
      <c r="K77" s="283" t="s">
        <v>353</v>
      </c>
      <c r="L77" s="287"/>
      <c r="M77" s="287"/>
      <c r="N77" s="287"/>
      <c r="O77" s="287"/>
      <c r="P77" s="287"/>
      <c r="Q77" s="287"/>
      <c r="R77" s="287">
        <v>50</v>
      </c>
      <c r="S77" s="287">
        <v>50</v>
      </c>
      <c r="T77" s="287">
        <v>50</v>
      </c>
      <c r="U77" s="287"/>
      <c r="V77" s="287"/>
      <c r="W77" s="287"/>
      <c r="X77" s="287"/>
      <c r="Y77" s="287"/>
      <c r="Z77" s="288"/>
      <c r="AA77" s="288"/>
      <c r="AB77" s="288"/>
      <c r="AC77" s="288"/>
      <c r="AD77" s="288"/>
      <c r="AE77" s="288"/>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87"/>
      <c r="BV77" s="287"/>
      <c r="BW77" s="287"/>
      <c r="BX77" s="287"/>
      <c r="BY77" s="287"/>
      <c r="BZ77" s="287"/>
      <c r="CA77" s="287"/>
      <c r="CB77" s="287"/>
      <c r="CC77" s="287"/>
      <c r="CD77" s="287"/>
      <c r="CE77" s="287"/>
      <c r="CF77" s="287"/>
      <c r="CG77" s="287"/>
      <c r="CH77" s="287"/>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row>
    <row r="78" spans="1:210" ht="155.25" customHeight="1" x14ac:dyDescent="0.2">
      <c r="A78" s="307" t="s">
        <v>285</v>
      </c>
      <c r="B78" s="308" t="s">
        <v>402</v>
      </c>
      <c r="C78" s="295" t="s">
        <v>419</v>
      </c>
      <c r="D78" s="294" t="s">
        <v>420</v>
      </c>
      <c r="E78" s="278" t="s">
        <v>123</v>
      </c>
      <c r="F78" s="309" t="s">
        <v>196</v>
      </c>
      <c r="G78" s="296" t="s">
        <v>94</v>
      </c>
      <c r="H78" s="310">
        <f t="shared" si="9"/>
        <v>4</v>
      </c>
      <c r="I78" s="310">
        <f t="shared" si="10"/>
        <v>4</v>
      </c>
      <c r="J78" s="310">
        <f t="shared" si="11"/>
        <v>4</v>
      </c>
      <c r="K78" s="283" t="s">
        <v>353</v>
      </c>
      <c r="L78" s="287"/>
      <c r="M78" s="287"/>
      <c r="N78" s="287"/>
      <c r="O78" s="287"/>
      <c r="P78" s="287"/>
      <c r="Q78" s="287"/>
      <c r="R78" s="287"/>
      <c r="S78" s="287"/>
      <c r="T78" s="287"/>
      <c r="U78" s="287"/>
      <c r="V78" s="287"/>
      <c r="W78" s="287"/>
      <c r="X78" s="287"/>
      <c r="Y78" s="287"/>
      <c r="Z78" s="288"/>
      <c r="AA78" s="288"/>
      <c r="AB78" s="288"/>
      <c r="AC78" s="288"/>
      <c r="AD78" s="288"/>
      <c r="AE78" s="288"/>
      <c r="AF78" s="287"/>
      <c r="AG78" s="287"/>
      <c r="AH78" s="287"/>
      <c r="AI78" s="287"/>
      <c r="AJ78" s="286">
        <v>1</v>
      </c>
      <c r="AK78" s="286">
        <v>1</v>
      </c>
      <c r="AL78" s="286">
        <v>1</v>
      </c>
      <c r="AM78" s="284">
        <v>3</v>
      </c>
      <c r="AN78" s="284">
        <v>3</v>
      </c>
      <c r="AO78" s="284">
        <v>3</v>
      </c>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7"/>
      <c r="BU78" s="287"/>
      <c r="BV78" s="287"/>
      <c r="BW78" s="287"/>
      <c r="BX78" s="287"/>
      <c r="BY78" s="287"/>
      <c r="BZ78" s="287"/>
      <c r="CA78" s="287"/>
      <c r="CB78" s="287"/>
      <c r="CC78" s="287"/>
      <c r="CD78" s="287"/>
      <c r="CE78" s="287"/>
      <c r="CF78" s="287"/>
      <c r="CG78" s="287"/>
      <c r="CH78" s="287"/>
      <c r="CI78" s="287"/>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row>
    <row r="79" spans="1:210" ht="18.75" customHeight="1" x14ac:dyDescent="0.2">
      <c r="A79" s="317" t="s">
        <v>295</v>
      </c>
      <c r="B79" s="325" t="s">
        <v>402</v>
      </c>
      <c r="C79" s="299" t="s">
        <v>419</v>
      </c>
      <c r="D79" s="326" t="s">
        <v>421</v>
      </c>
      <c r="E79" s="290" t="s">
        <v>123</v>
      </c>
      <c r="F79" s="356" t="s">
        <v>197</v>
      </c>
      <c r="G79" s="293" t="s">
        <v>102</v>
      </c>
      <c r="H79" s="310">
        <f t="shared" si="9"/>
        <v>3260</v>
      </c>
      <c r="I79" s="310">
        <f t="shared" si="10"/>
        <v>3360</v>
      </c>
      <c r="J79" s="310">
        <f t="shared" si="11"/>
        <v>3410</v>
      </c>
      <c r="K79" s="283" t="s">
        <v>353</v>
      </c>
      <c r="L79" s="287"/>
      <c r="M79" s="287"/>
      <c r="N79" s="287"/>
      <c r="O79" s="287"/>
      <c r="P79" s="287"/>
      <c r="Q79" s="287"/>
      <c r="R79" s="287"/>
      <c r="S79" s="287"/>
      <c r="T79" s="287"/>
      <c r="U79" s="287"/>
      <c r="V79" s="287"/>
      <c r="W79" s="287"/>
      <c r="X79" s="287"/>
      <c r="Y79" s="287"/>
      <c r="Z79" s="288"/>
      <c r="AA79" s="288"/>
      <c r="AB79" s="288"/>
      <c r="AC79" s="288"/>
      <c r="AD79" s="288"/>
      <c r="AE79" s="288"/>
      <c r="AF79" s="287"/>
      <c r="AG79" s="287"/>
      <c r="AH79" s="287"/>
      <c r="AI79" s="287"/>
      <c r="AJ79" s="287">
        <v>3200</v>
      </c>
      <c r="AK79" s="287">
        <v>3300</v>
      </c>
      <c r="AL79" s="287">
        <v>3350</v>
      </c>
      <c r="AM79" s="286">
        <v>60</v>
      </c>
      <c r="AN79" s="286">
        <v>60</v>
      </c>
      <c r="AO79" s="286">
        <v>60</v>
      </c>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c r="BT79" s="287"/>
      <c r="BU79" s="287"/>
      <c r="BV79" s="287"/>
      <c r="BW79" s="287"/>
      <c r="BX79" s="287"/>
      <c r="BY79" s="287"/>
      <c r="BZ79" s="287"/>
      <c r="CA79" s="287"/>
      <c r="CB79" s="287"/>
      <c r="CC79" s="287"/>
      <c r="CD79" s="287"/>
      <c r="CE79" s="287"/>
      <c r="CF79" s="287"/>
      <c r="CG79" s="287"/>
      <c r="CH79" s="287"/>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row>
    <row r="80" spans="1:210" ht="21" customHeight="1" x14ac:dyDescent="0.2">
      <c r="A80" s="317" t="s">
        <v>295</v>
      </c>
      <c r="B80" s="325" t="s">
        <v>402</v>
      </c>
      <c r="C80" s="299" t="s">
        <v>419</v>
      </c>
      <c r="D80" s="326" t="s">
        <v>421</v>
      </c>
      <c r="E80" s="290" t="s">
        <v>124</v>
      </c>
      <c r="F80" s="309" t="s">
        <v>196</v>
      </c>
      <c r="G80" s="296" t="s">
        <v>94</v>
      </c>
      <c r="H80" s="310">
        <f t="shared" si="9"/>
        <v>1</v>
      </c>
      <c r="I80" s="310">
        <f t="shared" si="10"/>
        <v>1</v>
      </c>
      <c r="J80" s="310">
        <f t="shared" si="11"/>
        <v>1</v>
      </c>
      <c r="K80" s="283" t="s">
        <v>353</v>
      </c>
      <c r="L80" s="287"/>
      <c r="M80" s="287"/>
      <c r="N80" s="287"/>
      <c r="O80" s="287"/>
      <c r="P80" s="287"/>
      <c r="Q80" s="287"/>
      <c r="R80" s="287"/>
      <c r="S80" s="287"/>
      <c r="T80" s="287"/>
      <c r="U80" s="287"/>
      <c r="V80" s="287"/>
      <c r="W80" s="287"/>
      <c r="X80" s="287"/>
      <c r="Y80" s="287"/>
      <c r="Z80" s="288"/>
      <c r="AA80" s="288"/>
      <c r="AB80" s="288"/>
      <c r="AC80" s="288"/>
      <c r="AD80" s="288"/>
      <c r="AE80" s="288"/>
      <c r="AF80" s="287"/>
      <c r="AG80" s="287"/>
      <c r="AH80" s="287"/>
      <c r="AI80" s="287"/>
      <c r="AJ80" s="286"/>
      <c r="AK80" s="286"/>
      <c r="AL80" s="286"/>
      <c r="AM80" s="284"/>
      <c r="AN80" s="284"/>
      <c r="AO80" s="284"/>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7"/>
      <c r="BU80" s="287"/>
      <c r="BV80" s="287"/>
      <c r="BW80" s="287"/>
      <c r="BX80" s="287"/>
      <c r="BY80" s="287"/>
      <c r="BZ80" s="287"/>
      <c r="CA80" s="287"/>
      <c r="CB80" s="287"/>
      <c r="CC80" s="287"/>
      <c r="CD80" s="287"/>
      <c r="CE80" s="287"/>
      <c r="CF80" s="287"/>
      <c r="CG80" s="287">
        <v>1</v>
      </c>
      <c r="CH80" s="287">
        <v>1</v>
      </c>
      <c r="CI80" s="287">
        <v>1</v>
      </c>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row>
    <row r="81" spans="1:210" ht="18.75" customHeight="1" x14ac:dyDescent="0.2">
      <c r="A81" s="317" t="s">
        <v>295</v>
      </c>
      <c r="B81" s="325" t="s">
        <v>402</v>
      </c>
      <c r="C81" s="299" t="s">
        <v>419</v>
      </c>
      <c r="D81" s="326" t="s">
        <v>421</v>
      </c>
      <c r="E81" s="278" t="s">
        <v>124</v>
      </c>
      <c r="F81" s="309" t="s">
        <v>197</v>
      </c>
      <c r="G81" s="296" t="s">
        <v>102</v>
      </c>
      <c r="H81" s="310">
        <f t="shared" si="9"/>
        <v>60</v>
      </c>
      <c r="I81" s="310">
        <f t="shared" si="10"/>
        <v>60</v>
      </c>
      <c r="J81" s="310">
        <f t="shared" si="11"/>
        <v>60</v>
      </c>
      <c r="K81" s="283" t="s">
        <v>353</v>
      </c>
      <c r="L81" s="287"/>
      <c r="M81" s="287"/>
      <c r="N81" s="287"/>
      <c r="O81" s="287"/>
      <c r="P81" s="287"/>
      <c r="Q81" s="287"/>
      <c r="R81" s="287"/>
      <c r="S81" s="287"/>
      <c r="T81" s="287"/>
      <c r="U81" s="287"/>
      <c r="V81" s="287"/>
      <c r="W81" s="287"/>
      <c r="X81" s="287"/>
      <c r="Y81" s="287"/>
      <c r="Z81" s="288"/>
      <c r="AA81" s="288"/>
      <c r="AB81" s="288"/>
      <c r="AC81" s="288"/>
      <c r="AD81" s="288"/>
      <c r="AE81" s="288"/>
      <c r="AF81" s="287"/>
      <c r="AG81" s="287"/>
      <c r="AH81" s="287"/>
      <c r="AI81" s="287"/>
      <c r="AJ81" s="287"/>
      <c r="AK81" s="287"/>
      <c r="AL81" s="287"/>
      <c r="AM81" s="286"/>
      <c r="AN81" s="286"/>
      <c r="AO81" s="286"/>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7"/>
      <c r="BU81" s="287"/>
      <c r="BV81" s="287"/>
      <c r="BW81" s="287"/>
      <c r="BX81" s="287"/>
      <c r="BY81" s="287"/>
      <c r="BZ81" s="287"/>
      <c r="CA81" s="287"/>
      <c r="CB81" s="287"/>
      <c r="CC81" s="287"/>
      <c r="CD81" s="287"/>
      <c r="CE81" s="287"/>
      <c r="CF81" s="287"/>
      <c r="CG81" s="287">
        <v>60</v>
      </c>
      <c r="CH81" s="287">
        <v>60</v>
      </c>
      <c r="CI81" s="287">
        <v>60</v>
      </c>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row>
    <row r="82" spans="1:210" ht="16.5" customHeight="1" x14ac:dyDescent="0.2">
      <c r="A82" s="317" t="s">
        <v>295</v>
      </c>
      <c r="B82" s="325" t="s">
        <v>402</v>
      </c>
      <c r="C82" s="299" t="s">
        <v>419</v>
      </c>
      <c r="D82" s="326" t="s">
        <v>421</v>
      </c>
      <c r="E82" s="316" t="s">
        <v>372</v>
      </c>
      <c r="F82" s="366" t="s">
        <v>196</v>
      </c>
      <c r="G82" s="367" t="s">
        <v>94</v>
      </c>
      <c r="H82" s="310">
        <f t="shared" si="9"/>
        <v>5</v>
      </c>
      <c r="I82" s="310">
        <f t="shared" si="10"/>
        <v>5</v>
      </c>
      <c r="J82" s="310">
        <f t="shared" si="11"/>
        <v>5</v>
      </c>
      <c r="K82" s="350" t="s">
        <v>353</v>
      </c>
      <c r="L82" s="287"/>
      <c r="M82" s="287"/>
      <c r="N82" s="287"/>
      <c r="O82" s="287"/>
      <c r="P82" s="287"/>
      <c r="Q82" s="287"/>
      <c r="R82" s="287"/>
      <c r="S82" s="287"/>
      <c r="T82" s="287"/>
      <c r="U82" s="287"/>
      <c r="V82" s="287"/>
      <c r="W82" s="287"/>
      <c r="X82" s="287"/>
      <c r="Y82" s="287"/>
      <c r="Z82" s="288"/>
      <c r="AA82" s="288"/>
      <c r="AB82" s="288"/>
      <c r="AC82" s="288"/>
      <c r="AD82" s="288"/>
      <c r="AE82" s="288"/>
      <c r="AF82" s="287"/>
      <c r="AG82" s="287"/>
      <c r="AH82" s="287"/>
      <c r="AI82" s="287"/>
      <c r="AJ82" s="286">
        <v>1</v>
      </c>
      <c r="AK82" s="286">
        <v>1</v>
      </c>
      <c r="AL82" s="286">
        <v>1</v>
      </c>
      <c r="AM82" s="284">
        <v>4</v>
      </c>
      <c r="AN82" s="284">
        <v>4</v>
      </c>
      <c r="AO82" s="284">
        <v>4</v>
      </c>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c r="BZ82" s="287"/>
      <c r="CA82" s="287"/>
      <c r="CB82" s="287"/>
      <c r="CC82" s="287"/>
      <c r="CD82" s="287"/>
      <c r="CE82" s="287"/>
      <c r="CF82" s="287"/>
      <c r="CG82" s="287"/>
      <c r="CH82" s="287"/>
      <c r="CI82" s="287"/>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row>
    <row r="83" spans="1:210" ht="18.75" customHeight="1" x14ac:dyDescent="0.2">
      <c r="A83" s="317" t="s">
        <v>295</v>
      </c>
      <c r="B83" s="325" t="s">
        <v>402</v>
      </c>
      <c r="C83" s="299" t="s">
        <v>419</v>
      </c>
      <c r="D83" s="326" t="s">
        <v>421</v>
      </c>
      <c r="E83" s="278" t="s">
        <v>372</v>
      </c>
      <c r="F83" s="309" t="s">
        <v>197</v>
      </c>
      <c r="G83" s="296" t="s">
        <v>102</v>
      </c>
      <c r="H83" s="310">
        <f t="shared" si="9"/>
        <v>820</v>
      </c>
      <c r="I83" s="310">
        <f t="shared" si="10"/>
        <v>870</v>
      </c>
      <c r="J83" s="310">
        <f t="shared" si="11"/>
        <v>880</v>
      </c>
      <c r="K83" s="283" t="s">
        <v>353</v>
      </c>
      <c r="L83" s="287"/>
      <c r="M83" s="287"/>
      <c r="N83" s="287"/>
      <c r="O83" s="287"/>
      <c r="P83" s="287"/>
      <c r="Q83" s="287"/>
      <c r="R83" s="287"/>
      <c r="S83" s="287"/>
      <c r="T83" s="287"/>
      <c r="U83" s="287"/>
      <c r="V83" s="287"/>
      <c r="W83" s="287"/>
      <c r="X83" s="287"/>
      <c r="Y83" s="287"/>
      <c r="Z83" s="288"/>
      <c r="AA83" s="288"/>
      <c r="AB83" s="288"/>
      <c r="AC83" s="288"/>
      <c r="AD83" s="288"/>
      <c r="AE83" s="288"/>
      <c r="AF83" s="287"/>
      <c r="AG83" s="287"/>
      <c r="AH83" s="287"/>
      <c r="AI83" s="287"/>
      <c r="AJ83" s="287">
        <v>750</v>
      </c>
      <c r="AK83" s="287">
        <v>800</v>
      </c>
      <c r="AL83" s="287">
        <v>810</v>
      </c>
      <c r="AM83" s="286">
        <v>70</v>
      </c>
      <c r="AN83" s="286">
        <v>70</v>
      </c>
      <c r="AO83" s="286">
        <v>70</v>
      </c>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7"/>
      <c r="BS83" s="287"/>
      <c r="BT83" s="287"/>
      <c r="BU83" s="287"/>
      <c r="BV83" s="287"/>
      <c r="BW83" s="287"/>
      <c r="BX83" s="287"/>
      <c r="BY83" s="287"/>
      <c r="BZ83" s="287"/>
      <c r="CA83" s="287"/>
      <c r="CB83" s="287"/>
      <c r="CC83" s="287"/>
      <c r="CD83" s="287"/>
      <c r="CE83" s="287"/>
      <c r="CF83" s="287"/>
      <c r="CG83" s="287"/>
      <c r="CH83" s="287"/>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row>
    <row r="84" spans="1:210" ht="30" customHeight="1" x14ac:dyDescent="0.2">
      <c r="A84" s="317" t="s">
        <v>295</v>
      </c>
      <c r="B84" s="325" t="s">
        <v>402</v>
      </c>
      <c r="C84" s="299" t="s">
        <v>419</v>
      </c>
      <c r="D84" s="326" t="s">
        <v>421</v>
      </c>
      <c r="E84" s="290" t="s">
        <v>129</v>
      </c>
      <c r="F84" s="309" t="s">
        <v>196</v>
      </c>
      <c r="G84" s="296" t="s">
        <v>94</v>
      </c>
      <c r="H84" s="310">
        <f t="shared" si="9"/>
        <v>1</v>
      </c>
      <c r="I84" s="310">
        <f t="shared" si="10"/>
        <v>1</v>
      </c>
      <c r="J84" s="310">
        <f t="shared" si="11"/>
        <v>1</v>
      </c>
      <c r="K84" s="283" t="s">
        <v>353</v>
      </c>
      <c r="L84" s="287"/>
      <c r="M84" s="287"/>
      <c r="N84" s="287"/>
      <c r="O84" s="287"/>
      <c r="P84" s="287"/>
      <c r="Q84" s="287"/>
      <c r="R84" s="287"/>
      <c r="S84" s="287"/>
      <c r="T84" s="287"/>
      <c r="U84" s="287"/>
      <c r="V84" s="287"/>
      <c r="W84" s="287"/>
      <c r="X84" s="287"/>
      <c r="Y84" s="287"/>
      <c r="Z84" s="288"/>
      <c r="AA84" s="288"/>
      <c r="AB84" s="288"/>
      <c r="AC84" s="288"/>
      <c r="AD84" s="288"/>
      <c r="AE84" s="288"/>
      <c r="AF84" s="287"/>
      <c r="AG84" s="287"/>
      <c r="AH84" s="287"/>
      <c r="AI84" s="287"/>
      <c r="AJ84" s="286">
        <v>1</v>
      </c>
      <c r="AK84" s="286">
        <v>1</v>
      </c>
      <c r="AL84" s="286">
        <v>1</v>
      </c>
      <c r="AM84" s="286"/>
      <c r="AN84" s="286"/>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row>
    <row r="85" spans="1:210" ht="30.75" customHeight="1" x14ac:dyDescent="0.2">
      <c r="A85" s="368" t="s">
        <v>295</v>
      </c>
      <c r="B85" s="312" t="s">
        <v>402</v>
      </c>
      <c r="C85" s="289" t="s">
        <v>419</v>
      </c>
      <c r="D85" s="318" t="s">
        <v>421</v>
      </c>
      <c r="E85" s="290" t="s">
        <v>129</v>
      </c>
      <c r="F85" s="309" t="s">
        <v>197</v>
      </c>
      <c r="G85" s="296" t="s">
        <v>102</v>
      </c>
      <c r="H85" s="310">
        <f t="shared" si="9"/>
        <v>150</v>
      </c>
      <c r="I85" s="310">
        <f t="shared" si="10"/>
        <v>170</v>
      </c>
      <c r="J85" s="310">
        <f t="shared" si="11"/>
        <v>170</v>
      </c>
      <c r="K85" s="283" t="s">
        <v>353</v>
      </c>
      <c r="L85" s="287"/>
      <c r="M85" s="287"/>
      <c r="N85" s="287"/>
      <c r="O85" s="287"/>
      <c r="P85" s="287"/>
      <c r="Q85" s="287"/>
      <c r="R85" s="287"/>
      <c r="S85" s="287"/>
      <c r="T85" s="287"/>
      <c r="U85" s="287"/>
      <c r="V85" s="287"/>
      <c r="W85" s="287"/>
      <c r="X85" s="287"/>
      <c r="Y85" s="287"/>
      <c r="Z85" s="288"/>
      <c r="AA85" s="288"/>
      <c r="AB85" s="288"/>
      <c r="AC85" s="288"/>
      <c r="AD85" s="288"/>
      <c r="AE85" s="288"/>
      <c r="AF85" s="287"/>
      <c r="AG85" s="287"/>
      <c r="AH85" s="287"/>
      <c r="AI85" s="287"/>
      <c r="AJ85" s="287">
        <v>150</v>
      </c>
      <c r="AK85" s="287">
        <v>170</v>
      </c>
      <c r="AL85" s="287">
        <v>170</v>
      </c>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c r="CA85" s="287"/>
      <c r="CB85" s="287"/>
      <c r="CC85" s="287"/>
      <c r="CD85" s="287"/>
      <c r="CE85" s="287"/>
      <c r="CF85" s="287"/>
      <c r="CG85" s="287"/>
      <c r="CH85" s="287"/>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row>
    <row r="86" spans="1:210" ht="27.75" customHeight="1" x14ac:dyDescent="0.2">
      <c r="A86" s="327" t="s">
        <v>291</v>
      </c>
      <c r="B86" s="325" t="s">
        <v>402</v>
      </c>
      <c r="C86" s="291" t="s">
        <v>219</v>
      </c>
      <c r="D86" s="291" t="s">
        <v>215</v>
      </c>
      <c r="E86" s="278" t="s">
        <v>123</v>
      </c>
      <c r="F86" s="309" t="s">
        <v>196</v>
      </c>
      <c r="G86" s="296" t="s">
        <v>94</v>
      </c>
      <c r="H86" s="310">
        <f t="shared" si="9"/>
        <v>1</v>
      </c>
      <c r="I86" s="310">
        <f t="shared" si="10"/>
        <v>1</v>
      </c>
      <c r="J86" s="310">
        <f t="shared" si="11"/>
        <v>1</v>
      </c>
      <c r="K86" s="283" t="s">
        <v>353</v>
      </c>
      <c r="L86" s="287"/>
      <c r="M86" s="287"/>
      <c r="N86" s="287"/>
      <c r="O86" s="287"/>
      <c r="P86" s="287"/>
      <c r="Q86" s="287"/>
      <c r="R86" s="287"/>
      <c r="S86" s="287"/>
      <c r="T86" s="287"/>
      <c r="U86" s="287"/>
      <c r="V86" s="287"/>
      <c r="W86" s="287"/>
      <c r="X86" s="287"/>
      <c r="Y86" s="287"/>
      <c r="Z86" s="288"/>
      <c r="AA86" s="288"/>
      <c r="AB86" s="288"/>
      <c r="AC86" s="288"/>
      <c r="AD86" s="288"/>
      <c r="AE86" s="288"/>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6">
        <v>1</v>
      </c>
      <c r="BD86" s="286">
        <v>1</v>
      </c>
      <c r="BE86" s="286">
        <v>1</v>
      </c>
      <c r="BF86" s="286"/>
      <c r="BG86" s="286"/>
      <c r="BH86" s="287"/>
      <c r="BI86" s="287"/>
      <c r="BJ86" s="287"/>
      <c r="BK86" s="287"/>
      <c r="BL86" s="287"/>
      <c r="BM86" s="287"/>
      <c r="BN86" s="287"/>
      <c r="BO86" s="287"/>
      <c r="BP86" s="287"/>
      <c r="BQ86" s="287"/>
      <c r="BR86" s="287"/>
      <c r="BS86" s="287"/>
      <c r="BT86" s="287"/>
      <c r="BU86" s="287"/>
      <c r="BV86" s="287"/>
      <c r="BW86" s="287"/>
      <c r="BX86" s="287"/>
      <c r="BY86" s="287"/>
      <c r="BZ86" s="287"/>
      <c r="CA86" s="287"/>
      <c r="CB86" s="287"/>
      <c r="CC86" s="287"/>
      <c r="CD86" s="287"/>
      <c r="CE86" s="287"/>
      <c r="CF86" s="287"/>
      <c r="CG86" s="287"/>
      <c r="CH86" s="287"/>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row>
    <row r="87" spans="1:210" ht="14.25" customHeight="1" x14ac:dyDescent="0.2">
      <c r="A87" s="365" t="s">
        <v>422</v>
      </c>
      <c r="B87" s="312" t="s">
        <v>402</v>
      </c>
      <c r="C87" s="289" t="s">
        <v>219</v>
      </c>
      <c r="D87" s="289" t="s">
        <v>215</v>
      </c>
      <c r="E87" s="278" t="s">
        <v>123</v>
      </c>
      <c r="F87" s="309" t="s">
        <v>197</v>
      </c>
      <c r="G87" s="296" t="s">
        <v>102</v>
      </c>
      <c r="H87" s="310">
        <f t="shared" si="9"/>
        <v>7000</v>
      </c>
      <c r="I87" s="310">
        <f t="shared" si="10"/>
        <v>7000</v>
      </c>
      <c r="J87" s="310">
        <f t="shared" si="11"/>
        <v>7000</v>
      </c>
      <c r="K87" s="283" t="s">
        <v>353</v>
      </c>
      <c r="L87" s="287"/>
      <c r="M87" s="287"/>
      <c r="N87" s="287"/>
      <c r="O87" s="287"/>
      <c r="P87" s="287"/>
      <c r="Q87" s="287"/>
      <c r="R87" s="287"/>
      <c r="S87" s="287"/>
      <c r="T87" s="287"/>
      <c r="U87" s="287"/>
      <c r="V87" s="287"/>
      <c r="W87" s="287"/>
      <c r="X87" s="287"/>
      <c r="Y87" s="287"/>
      <c r="Z87" s="288"/>
      <c r="AA87" s="288"/>
      <c r="AB87" s="288"/>
      <c r="AC87" s="288"/>
      <c r="AD87" s="288"/>
      <c r="AE87" s="288"/>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v>7000</v>
      </c>
      <c r="BD87" s="287">
        <v>7000</v>
      </c>
      <c r="BE87" s="287">
        <v>7000</v>
      </c>
      <c r="BF87" s="287"/>
      <c r="BG87" s="287"/>
      <c r="BH87" s="287"/>
      <c r="BI87" s="287"/>
      <c r="BJ87" s="287"/>
      <c r="BK87" s="287"/>
      <c r="BL87" s="287"/>
      <c r="BM87" s="287"/>
      <c r="BN87" s="287"/>
      <c r="BO87" s="287"/>
      <c r="BP87" s="287"/>
      <c r="BQ87" s="287"/>
      <c r="BR87" s="287"/>
      <c r="BS87" s="287"/>
      <c r="BT87" s="287"/>
      <c r="BU87" s="287"/>
      <c r="BV87" s="287"/>
      <c r="BW87" s="287"/>
      <c r="BX87" s="287"/>
      <c r="BY87" s="287"/>
      <c r="BZ87" s="287"/>
      <c r="CA87" s="287"/>
      <c r="CB87" s="287"/>
      <c r="CC87" s="287"/>
      <c r="CD87" s="287"/>
      <c r="CE87" s="287"/>
      <c r="CF87" s="287"/>
      <c r="CG87" s="287"/>
      <c r="CH87" s="287"/>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row>
    <row r="88" spans="1:210" ht="42.75" customHeight="1" x14ac:dyDescent="0.2">
      <c r="A88" s="327" t="s">
        <v>295</v>
      </c>
      <c r="B88" s="299" t="s">
        <v>402</v>
      </c>
      <c r="C88" s="316" t="s">
        <v>235</v>
      </c>
      <c r="D88" s="291" t="s">
        <v>236</v>
      </c>
      <c r="E88" s="292" t="s">
        <v>372</v>
      </c>
      <c r="F88" s="356" t="s">
        <v>196</v>
      </c>
      <c r="G88" s="293" t="s">
        <v>94</v>
      </c>
      <c r="H88" s="310">
        <f t="shared" si="9"/>
        <v>200</v>
      </c>
      <c r="I88" s="310">
        <f t="shared" si="10"/>
        <v>200</v>
      </c>
      <c r="J88" s="310">
        <f t="shared" si="11"/>
        <v>200</v>
      </c>
      <c r="K88" s="350" t="s">
        <v>353</v>
      </c>
      <c r="L88" s="284">
        <v>200</v>
      </c>
      <c r="M88" s="284">
        <v>200</v>
      </c>
      <c r="N88" s="284">
        <v>200</v>
      </c>
      <c r="O88" s="286"/>
      <c r="P88" s="286"/>
      <c r="Q88" s="286"/>
      <c r="R88" s="287"/>
      <c r="S88" s="287"/>
      <c r="T88" s="287"/>
      <c r="U88" s="287"/>
      <c r="V88" s="287"/>
      <c r="W88" s="287"/>
      <c r="X88" s="287"/>
      <c r="Y88" s="287"/>
      <c r="Z88" s="288"/>
      <c r="AA88" s="288"/>
      <c r="AB88" s="288"/>
      <c r="AC88" s="288"/>
      <c r="AD88" s="288"/>
      <c r="AE88" s="288"/>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c r="BT88" s="287"/>
      <c r="BU88" s="287"/>
      <c r="BV88" s="287"/>
      <c r="BW88" s="287"/>
      <c r="BX88" s="287"/>
      <c r="BY88" s="287"/>
      <c r="BZ88" s="287"/>
      <c r="CA88" s="287"/>
      <c r="CB88" s="287"/>
      <c r="CC88" s="287"/>
      <c r="CD88" s="287"/>
      <c r="CE88" s="287"/>
      <c r="CF88" s="287"/>
      <c r="CG88" s="287"/>
      <c r="CH88" s="287"/>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row>
    <row r="89" spans="1:210" ht="18" customHeight="1" x14ac:dyDescent="0.2">
      <c r="A89" s="332" t="s">
        <v>423</v>
      </c>
      <c r="B89" s="289" t="s">
        <v>402</v>
      </c>
      <c r="C89" s="318" t="s">
        <v>235</v>
      </c>
      <c r="D89" s="299" t="s">
        <v>236</v>
      </c>
      <c r="E89" s="279" t="s">
        <v>372</v>
      </c>
      <c r="F89" s="309" t="s">
        <v>197</v>
      </c>
      <c r="G89" s="296" t="s">
        <v>102</v>
      </c>
      <c r="H89" s="310">
        <f t="shared" si="9"/>
        <v>3500</v>
      </c>
      <c r="I89" s="310">
        <f t="shared" si="10"/>
        <v>3500</v>
      </c>
      <c r="J89" s="310">
        <f t="shared" si="11"/>
        <v>3500</v>
      </c>
      <c r="K89" s="283" t="s">
        <v>353</v>
      </c>
      <c r="L89" s="284">
        <v>3500</v>
      </c>
      <c r="M89" s="284">
        <v>3500</v>
      </c>
      <c r="N89" s="284">
        <v>3500</v>
      </c>
      <c r="O89" s="286"/>
      <c r="P89" s="286"/>
      <c r="Q89" s="286"/>
      <c r="R89" s="287"/>
      <c r="S89" s="287"/>
      <c r="T89" s="287"/>
      <c r="U89" s="287"/>
      <c r="V89" s="287"/>
      <c r="W89" s="287"/>
      <c r="X89" s="287"/>
      <c r="Y89" s="287"/>
      <c r="Z89" s="288"/>
      <c r="AA89" s="288"/>
      <c r="AB89" s="288"/>
      <c r="AC89" s="288"/>
      <c r="AD89" s="288"/>
      <c r="AE89" s="288"/>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row>
    <row r="90" spans="1:210" ht="127.5" customHeight="1" x14ac:dyDescent="0.2">
      <c r="A90" s="330" t="s">
        <v>422</v>
      </c>
      <c r="B90" s="301" t="s">
        <v>402</v>
      </c>
      <c r="C90" s="295" t="s">
        <v>424</v>
      </c>
      <c r="D90" s="295" t="s">
        <v>250</v>
      </c>
      <c r="E90" s="278" t="s">
        <v>123</v>
      </c>
      <c r="F90" s="309" t="s">
        <v>196</v>
      </c>
      <c r="G90" s="296" t="s">
        <v>94</v>
      </c>
      <c r="H90" s="310">
        <f t="shared" si="9"/>
        <v>3</v>
      </c>
      <c r="I90" s="310">
        <f t="shared" si="10"/>
        <v>3</v>
      </c>
      <c r="J90" s="310">
        <f t="shared" si="11"/>
        <v>3</v>
      </c>
      <c r="K90" s="283" t="s">
        <v>353</v>
      </c>
      <c r="L90" s="287"/>
      <c r="M90" s="287"/>
      <c r="N90" s="287"/>
      <c r="O90" s="287"/>
      <c r="P90" s="287"/>
      <c r="Q90" s="287"/>
      <c r="R90" s="287"/>
      <c r="S90" s="287"/>
      <c r="T90" s="287"/>
      <c r="U90" s="287"/>
      <c r="V90" s="287"/>
      <c r="W90" s="287"/>
      <c r="X90" s="287"/>
      <c r="Y90" s="287"/>
      <c r="Z90" s="288"/>
      <c r="AA90" s="288"/>
      <c r="AB90" s="288"/>
      <c r="AC90" s="288"/>
      <c r="AD90" s="288"/>
      <c r="AE90" s="288"/>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6">
        <v>1</v>
      </c>
      <c r="BJ90" s="286">
        <v>1</v>
      </c>
      <c r="BK90" s="286">
        <v>1</v>
      </c>
      <c r="BL90" s="284"/>
      <c r="BM90" s="284"/>
      <c r="BN90" s="284"/>
      <c r="BO90" s="286">
        <v>1</v>
      </c>
      <c r="BP90" s="286">
        <v>1</v>
      </c>
      <c r="BQ90" s="286">
        <v>1</v>
      </c>
      <c r="BR90" s="286">
        <v>1</v>
      </c>
      <c r="BS90" s="286">
        <v>1</v>
      </c>
      <c r="BT90" s="286">
        <v>1</v>
      </c>
      <c r="BU90" s="287"/>
      <c r="BV90" s="287"/>
      <c r="BW90" s="287"/>
      <c r="BX90" s="287"/>
      <c r="BY90" s="287"/>
      <c r="BZ90" s="287"/>
      <c r="CA90" s="287"/>
      <c r="CB90" s="287"/>
      <c r="CC90" s="287"/>
      <c r="CD90" s="287"/>
      <c r="CE90" s="287"/>
      <c r="CF90" s="287"/>
      <c r="CG90" s="287"/>
      <c r="CH90" s="287"/>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row>
    <row r="91" spans="1:210" ht="16.5" customHeight="1" x14ac:dyDescent="0.2">
      <c r="A91" s="364" t="s">
        <v>425</v>
      </c>
      <c r="B91" s="299" t="s">
        <v>402</v>
      </c>
      <c r="C91" s="299" t="s">
        <v>424</v>
      </c>
      <c r="D91" s="299" t="s">
        <v>250</v>
      </c>
      <c r="E91" s="278" t="s">
        <v>123</v>
      </c>
      <c r="F91" s="309" t="s">
        <v>197</v>
      </c>
      <c r="G91" s="296" t="s">
        <v>102</v>
      </c>
      <c r="H91" s="310">
        <f t="shared" si="9"/>
        <v>60</v>
      </c>
      <c r="I91" s="310">
        <f t="shared" si="10"/>
        <v>60</v>
      </c>
      <c r="J91" s="310">
        <f t="shared" si="11"/>
        <v>60</v>
      </c>
      <c r="K91" s="283" t="s">
        <v>353</v>
      </c>
      <c r="L91" s="287"/>
      <c r="M91" s="287"/>
      <c r="N91" s="287"/>
      <c r="O91" s="287"/>
      <c r="P91" s="287"/>
      <c r="Q91" s="287"/>
      <c r="R91" s="287"/>
      <c r="S91" s="287"/>
      <c r="T91" s="287"/>
      <c r="U91" s="287"/>
      <c r="V91" s="287"/>
      <c r="W91" s="287"/>
      <c r="X91" s="287"/>
      <c r="Y91" s="287"/>
      <c r="Z91" s="288"/>
      <c r="AA91" s="288"/>
      <c r="AB91" s="288"/>
      <c r="AC91" s="288"/>
      <c r="AD91" s="288"/>
      <c r="AE91" s="288"/>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6"/>
      <c r="BJ91" s="286"/>
      <c r="BK91" s="286"/>
      <c r="BL91" s="284"/>
      <c r="BM91" s="284"/>
      <c r="BN91" s="284"/>
      <c r="BO91" s="286">
        <v>30</v>
      </c>
      <c r="BP91" s="286">
        <v>30</v>
      </c>
      <c r="BQ91" s="286">
        <v>30</v>
      </c>
      <c r="BR91" s="286">
        <v>30</v>
      </c>
      <c r="BS91" s="286">
        <v>30</v>
      </c>
      <c r="BT91" s="286">
        <v>30</v>
      </c>
      <c r="BU91" s="287"/>
      <c r="BV91" s="287"/>
      <c r="BW91" s="287"/>
      <c r="BX91" s="287"/>
      <c r="BY91" s="287"/>
      <c r="BZ91" s="287"/>
      <c r="CA91" s="287"/>
      <c r="CB91" s="287"/>
      <c r="CC91" s="287"/>
      <c r="CD91" s="287"/>
      <c r="CE91" s="287"/>
      <c r="CF91" s="287"/>
      <c r="CG91" s="287"/>
      <c r="CH91" s="287"/>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row>
    <row r="92" spans="1:210" ht="16.5" customHeight="1" x14ac:dyDescent="0.2">
      <c r="A92" s="364" t="s">
        <v>425</v>
      </c>
      <c r="B92" s="299" t="s">
        <v>402</v>
      </c>
      <c r="C92" s="299" t="s">
        <v>424</v>
      </c>
      <c r="D92" s="299" t="s">
        <v>250</v>
      </c>
      <c r="E92" s="278" t="s">
        <v>124</v>
      </c>
      <c r="F92" s="309" t="s">
        <v>196</v>
      </c>
      <c r="G92" s="296" t="s">
        <v>94</v>
      </c>
      <c r="H92" s="310">
        <f t="shared" si="9"/>
        <v>2</v>
      </c>
      <c r="I92" s="310">
        <f t="shared" si="10"/>
        <v>2</v>
      </c>
      <c r="J92" s="310">
        <f t="shared" si="11"/>
        <v>2</v>
      </c>
      <c r="K92" s="283" t="s">
        <v>353</v>
      </c>
      <c r="L92" s="287"/>
      <c r="M92" s="287"/>
      <c r="N92" s="287"/>
      <c r="O92" s="287"/>
      <c r="P92" s="287"/>
      <c r="Q92" s="287"/>
      <c r="R92" s="287"/>
      <c r="S92" s="287"/>
      <c r="T92" s="287"/>
      <c r="U92" s="287"/>
      <c r="V92" s="287"/>
      <c r="W92" s="287"/>
      <c r="X92" s="287"/>
      <c r="Y92" s="287"/>
      <c r="Z92" s="288"/>
      <c r="AA92" s="288"/>
      <c r="AB92" s="288"/>
      <c r="AC92" s="288"/>
      <c r="AD92" s="288"/>
      <c r="AE92" s="288"/>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6"/>
      <c r="BJ92" s="286"/>
      <c r="BK92" s="286"/>
      <c r="BL92" s="284"/>
      <c r="BM92" s="284"/>
      <c r="BN92" s="284"/>
      <c r="BO92" s="286">
        <v>1</v>
      </c>
      <c r="BP92" s="286">
        <v>1</v>
      </c>
      <c r="BQ92" s="286">
        <v>1</v>
      </c>
      <c r="BR92" s="286">
        <v>1</v>
      </c>
      <c r="BS92" s="286">
        <v>1</v>
      </c>
      <c r="BT92" s="286">
        <v>1</v>
      </c>
      <c r="BU92" s="287"/>
      <c r="BV92" s="287"/>
      <c r="BW92" s="287"/>
      <c r="BX92" s="287"/>
      <c r="BY92" s="287"/>
      <c r="BZ92" s="287"/>
      <c r="CA92" s="287"/>
      <c r="CB92" s="287"/>
      <c r="CC92" s="287"/>
      <c r="CD92" s="287"/>
      <c r="CE92" s="287"/>
      <c r="CF92" s="287"/>
      <c r="CG92" s="287"/>
      <c r="CH92" s="287"/>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row>
    <row r="93" spans="1:210" ht="16.5" customHeight="1" x14ac:dyDescent="0.2">
      <c r="A93" s="364" t="s">
        <v>425</v>
      </c>
      <c r="B93" s="299" t="s">
        <v>402</v>
      </c>
      <c r="C93" s="299" t="s">
        <v>424</v>
      </c>
      <c r="D93" s="299" t="s">
        <v>250</v>
      </c>
      <c r="E93" s="278" t="s">
        <v>124</v>
      </c>
      <c r="F93" s="309" t="s">
        <v>197</v>
      </c>
      <c r="G93" s="296" t="s">
        <v>102</v>
      </c>
      <c r="H93" s="310">
        <f t="shared" si="9"/>
        <v>100</v>
      </c>
      <c r="I93" s="310">
        <f t="shared" si="10"/>
        <v>100</v>
      </c>
      <c r="J93" s="310">
        <f t="shared" si="11"/>
        <v>100</v>
      </c>
      <c r="K93" s="283" t="s">
        <v>353</v>
      </c>
      <c r="L93" s="287"/>
      <c r="M93" s="287"/>
      <c r="N93" s="287"/>
      <c r="O93" s="287"/>
      <c r="P93" s="287"/>
      <c r="Q93" s="287"/>
      <c r="R93" s="287"/>
      <c r="S93" s="287"/>
      <c r="T93" s="287"/>
      <c r="U93" s="287"/>
      <c r="V93" s="287"/>
      <c r="W93" s="287"/>
      <c r="X93" s="287"/>
      <c r="Y93" s="287"/>
      <c r="Z93" s="288"/>
      <c r="AA93" s="288"/>
      <c r="AB93" s="288"/>
      <c r="AC93" s="288"/>
      <c r="AD93" s="288"/>
      <c r="AE93" s="288"/>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6"/>
      <c r="BJ93" s="286"/>
      <c r="BK93" s="286"/>
      <c r="BL93" s="284"/>
      <c r="BM93" s="284"/>
      <c r="BN93" s="284"/>
      <c r="BO93" s="286">
        <v>50</v>
      </c>
      <c r="BP93" s="286">
        <v>50</v>
      </c>
      <c r="BQ93" s="286">
        <v>50</v>
      </c>
      <c r="BR93" s="286">
        <v>50</v>
      </c>
      <c r="BS93" s="286">
        <v>50</v>
      </c>
      <c r="BT93" s="286">
        <v>50</v>
      </c>
      <c r="BU93" s="287"/>
      <c r="BV93" s="287"/>
      <c r="BW93" s="287"/>
      <c r="BX93" s="287"/>
      <c r="BY93" s="287"/>
      <c r="BZ93" s="287"/>
      <c r="CA93" s="287"/>
      <c r="CB93" s="287"/>
      <c r="CC93" s="287"/>
      <c r="CD93" s="287"/>
      <c r="CE93" s="287"/>
      <c r="CF93" s="287"/>
      <c r="CG93" s="287"/>
      <c r="CH93" s="287"/>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row>
    <row r="94" spans="1:210" ht="16.5" customHeight="1" x14ac:dyDescent="0.2">
      <c r="A94" s="364" t="s">
        <v>425</v>
      </c>
      <c r="B94" s="299" t="s">
        <v>402</v>
      </c>
      <c r="C94" s="299" t="s">
        <v>424</v>
      </c>
      <c r="D94" s="299" t="s">
        <v>250</v>
      </c>
      <c r="E94" s="278" t="s">
        <v>372</v>
      </c>
      <c r="F94" s="309" t="s">
        <v>196</v>
      </c>
      <c r="G94" s="296" t="s">
        <v>94</v>
      </c>
      <c r="H94" s="310">
        <f t="shared" si="9"/>
        <v>5</v>
      </c>
      <c r="I94" s="310">
        <f t="shared" si="10"/>
        <v>5</v>
      </c>
      <c r="J94" s="310">
        <f t="shared" si="11"/>
        <v>5</v>
      </c>
      <c r="K94" s="283" t="s">
        <v>353</v>
      </c>
      <c r="L94" s="287"/>
      <c r="M94" s="287"/>
      <c r="N94" s="287"/>
      <c r="O94" s="287"/>
      <c r="P94" s="287"/>
      <c r="Q94" s="287"/>
      <c r="R94" s="287"/>
      <c r="S94" s="287"/>
      <c r="T94" s="357"/>
      <c r="U94" s="357"/>
      <c r="V94" s="357"/>
      <c r="W94" s="357"/>
      <c r="X94" s="357"/>
      <c r="Y94" s="357"/>
      <c r="Z94" s="288"/>
      <c r="AA94" s="288"/>
      <c r="AB94" s="288"/>
      <c r="AC94" s="288"/>
      <c r="AD94" s="288"/>
      <c r="AE94" s="288"/>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6">
        <v>2</v>
      </c>
      <c r="BJ94" s="286">
        <v>2</v>
      </c>
      <c r="BK94" s="286">
        <v>2</v>
      </c>
      <c r="BL94" s="284">
        <v>1</v>
      </c>
      <c r="BM94" s="284">
        <v>1</v>
      </c>
      <c r="BN94" s="284">
        <v>1</v>
      </c>
      <c r="BO94" s="286">
        <v>1</v>
      </c>
      <c r="BP94" s="286">
        <v>1</v>
      </c>
      <c r="BQ94" s="286">
        <v>1</v>
      </c>
      <c r="BR94" s="286">
        <v>1</v>
      </c>
      <c r="BS94" s="286">
        <v>1</v>
      </c>
      <c r="BT94" s="286">
        <v>1</v>
      </c>
      <c r="BU94" s="287"/>
      <c r="BV94" s="287"/>
      <c r="BW94" s="287"/>
      <c r="BX94" s="287"/>
      <c r="BY94" s="287"/>
      <c r="BZ94" s="287"/>
      <c r="CA94" s="287"/>
      <c r="CB94" s="287"/>
      <c r="CC94" s="287"/>
      <c r="CD94" s="287"/>
      <c r="CE94" s="287"/>
      <c r="CF94" s="287"/>
      <c r="CG94" s="287"/>
      <c r="CH94" s="287"/>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row>
    <row r="95" spans="1:210" ht="16.5" customHeight="1" x14ac:dyDescent="0.2">
      <c r="A95" s="365" t="s">
        <v>425</v>
      </c>
      <c r="B95" s="289" t="s">
        <v>402</v>
      </c>
      <c r="C95" s="289" t="s">
        <v>424</v>
      </c>
      <c r="D95" s="289" t="s">
        <v>250</v>
      </c>
      <c r="E95" s="278" t="s">
        <v>372</v>
      </c>
      <c r="F95" s="309" t="s">
        <v>197</v>
      </c>
      <c r="G95" s="296" t="s">
        <v>102</v>
      </c>
      <c r="H95" s="310">
        <f t="shared" si="9"/>
        <v>350</v>
      </c>
      <c r="I95" s="310">
        <f t="shared" si="10"/>
        <v>380</v>
      </c>
      <c r="J95" s="310">
        <f t="shared" si="11"/>
        <v>400</v>
      </c>
      <c r="K95" s="283" t="s">
        <v>353</v>
      </c>
      <c r="L95" s="287"/>
      <c r="M95" s="287"/>
      <c r="N95" s="287"/>
      <c r="O95" s="287"/>
      <c r="P95" s="287"/>
      <c r="Q95" s="287"/>
      <c r="R95" s="287"/>
      <c r="S95" s="287"/>
      <c r="T95" s="287"/>
      <c r="U95" s="287"/>
      <c r="V95" s="287"/>
      <c r="W95" s="287"/>
      <c r="X95" s="287"/>
      <c r="Y95" s="287"/>
      <c r="Z95" s="288"/>
      <c r="AA95" s="288"/>
      <c r="AB95" s="288"/>
      <c r="AC95" s="288"/>
      <c r="AD95" s="288"/>
      <c r="AE95" s="288"/>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6">
        <v>100</v>
      </c>
      <c r="BJ95" s="286">
        <v>100</v>
      </c>
      <c r="BK95" s="286">
        <v>100</v>
      </c>
      <c r="BL95" s="284">
        <v>50</v>
      </c>
      <c r="BM95" s="284">
        <v>80</v>
      </c>
      <c r="BN95" s="284">
        <v>100</v>
      </c>
      <c r="BO95" s="286">
        <v>100</v>
      </c>
      <c r="BP95" s="286">
        <v>100</v>
      </c>
      <c r="BQ95" s="286">
        <v>100</v>
      </c>
      <c r="BR95" s="286">
        <v>100</v>
      </c>
      <c r="BS95" s="286">
        <v>100</v>
      </c>
      <c r="BT95" s="286">
        <v>100</v>
      </c>
      <c r="BU95" s="287"/>
      <c r="BV95" s="287"/>
      <c r="BW95" s="287"/>
      <c r="BX95" s="287"/>
      <c r="BY95" s="287"/>
      <c r="BZ95" s="287"/>
      <c r="CA95" s="287"/>
      <c r="CB95" s="287"/>
      <c r="CC95" s="287"/>
      <c r="CD95" s="287"/>
      <c r="CE95" s="287"/>
      <c r="CF95" s="287"/>
      <c r="CG95" s="287"/>
      <c r="CH95" s="287"/>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row>
    <row r="96" spans="1:210" s="250" customFormat="1" ht="29.25" customHeight="1" x14ac:dyDescent="0.25">
      <c r="A96" s="369"/>
      <c r="B96" s="370"/>
      <c r="C96" s="371" t="s">
        <v>426</v>
      </c>
      <c r="D96" s="372"/>
      <c r="E96" s="304"/>
      <c r="F96" s="304"/>
      <c r="G96" s="305"/>
      <c r="H96" s="305"/>
      <c r="I96" s="305"/>
      <c r="J96" s="305"/>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306"/>
      <c r="AM96" s="306"/>
      <c r="AN96" s="306"/>
      <c r="AO96" s="306"/>
      <c r="AP96" s="306"/>
      <c r="AQ96" s="306"/>
      <c r="AR96" s="306"/>
      <c r="AS96" s="306"/>
      <c r="AT96" s="306"/>
      <c r="AU96" s="306"/>
      <c r="AV96" s="306"/>
      <c r="AW96" s="306"/>
      <c r="AX96" s="306"/>
      <c r="AY96" s="306"/>
      <c r="AZ96" s="306"/>
      <c r="BA96" s="306"/>
      <c r="BB96" s="306"/>
      <c r="BC96" s="306"/>
      <c r="BD96" s="306"/>
      <c r="BE96" s="306"/>
      <c r="BF96" s="306"/>
      <c r="BG96" s="306"/>
      <c r="BH96" s="306"/>
      <c r="BI96" s="306"/>
      <c r="BJ96" s="306"/>
      <c r="BK96" s="306"/>
      <c r="BL96" s="306"/>
      <c r="BM96" s="306"/>
      <c r="BN96" s="306"/>
      <c r="BO96" s="306"/>
      <c r="BP96" s="306"/>
      <c r="BQ96" s="306"/>
      <c r="BR96" s="306"/>
      <c r="BS96" s="306"/>
      <c r="BT96" s="306"/>
      <c r="BU96" s="306"/>
      <c r="BV96" s="306"/>
      <c r="BW96" s="306"/>
      <c r="BX96" s="306"/>
      <c r="BY96" s="306"/>
      <c r="BZ96" s="306"/>
      <c r="CA96" s="306"/>
      <c r="CB96" s="306"/>
      <c r="CC96" s="306"/>
      <c r="CD96" s="306"/>
      <c r="CE96" s="306"/>
      <c r="CF96" s="306"/>
      <c r="CG96" s="306"/>
      <c r="CH96" s="306"/>
      <c r="CI96" s="306"/>
      <c r="CJ96" s="306"/>
      <c r="CK96" s="306"/>
      <c r="CL96" s="306"/>
      <c r="CM96" s="306"/>
      <c r="CN96" s="306"/>
      <c r="CO96" s="306"/>
      <c r="CP96" s="306"/>
      <c r="CQ96" s="306"/>
      <c r="CR96" s="306"/>
      <c r="CS96" s="306"/>
      <c r="CT96" s="306"/>
      <c r="CU96" s="306"/>
      <c r="CV96" s="306"/>
      <c r="CW96" s="306"/>
      <c r="CX96" s="306"/>
      <c r="CY96" s="306"/>
      <c r="CZ96" s="306"/>
      <c r="DA96" s="306"/>
      <c r="DB96" s="306"/>
      <c r="DC96" s="306"/>
      <c r="DD96" s="306"/>
      <c r="DE96" s="306"/>
      <c r="DF96" s="306"/>
      <c r="DG96" s="306"/>
      <c r="DH96" s="306"/>
      <c r="DI96" s="306"/>
      <c r="DJ96" s="306"/>
      <c r="DK96" s="306"/>
      <c r="DL96" s="306"/>
      <c r="DM96" s="306"/>
      <c r="DN96" s="306"/>
      <c r="DO96" s="306"/>
      <c r="DP96" s="306"/>
      <c r="DQ96" s="306"/>
      <c r="DR96" s="306"/>
      <c r="DS96" s="306"/>
      <c r="DT96" s="306"/>
      <c r="DU96" s="306"/>
      <c r="DV96" s="306"/>
      <c r="DW96" s="306"/>
      <c r="DX96" s="306"/>
      <c r="DY96" s="306"/>
      <c r="DZ96" s="306"/>
      <c r="EA96" s="306"/>
      <c r="EB96" s="306"/>
      <c r="EC96" s="306"/>
      <c r="ED96" s="306"/>
      <c r="EE96" s="306"/>
      <c r="EF96" s="306"/>
      <c r="EG96" s="306"/>
      <c r="EH96" s="306"/>
      <c r="EI96" s="306"/>
      <c r="EJ96" s="306"/>
      <c r="EK96" s="306"/>
      <c r="EL96" s="306"/>
      <c r="EM96" s="306"/>
      <c r="EN96" s="306"/>
      <c r="EO96" s="306"/>
      <c r="EP96" s="306"/>
      <c r="EQ96" s="306"/>
      <c r="ER96" s="306"/>
      <c r="ES96" s="306"/>
      <c r="ET96" s="306"/>
      <c r="EU96" s="306"/>
      <c r="EV96" s="306"/>
      <c r="EW96" s="306"/>
      <c r="EX96" s="306"/>
      <c r="EY96" s="306"/>
      <c r="EZ96" s="306"/>
      <c r="FA96" s="306"/>
      <c r="FB96" s="306"/>
      <c r="FC96" s="306"/>
      <c r="FD96" s="306"/>
      <c r="FE96" s="306"/>
      <c r="FF96" s="306"/>
      <c r="FG96" s="306"/>
      <c r="FH96" s="306"/>
      <c r="FI96" s="306"/>
      <c r="FJ96" s="306"/>
      <c r="FK96" s="306"/>
      <c r="FL96" s="306"/>
      <c r="FM96" s="306"/>
      <c r="FN96" s="306"/>
      <c r="FO96" s="306"/>
      <c r="FP96" s="306"/>
      <c r="FQ96" s="306"/>
      <c r="FR96" s="306"/>
      <c r="FS96" s="306"/>
      <c r="FT96" s="306"/>
      <c r="FU96" s="306"/>
      <c r="FV96" s="306"/>
      <c r="FW96" s="306"/>
      <c r="FX96" s="306"/>
      <c r="FY96" s="306"/>
      <c r="FZ96" s="306"/>
      <c r="GA96" s="306"/>
      <c r="GB96" s="306"/>
      <c r="GC96" s="306"/>
      <c r="GD96" s="306"/>
      <c r="GE96" s="306"/>
      <c r="GF96" s="306"/>
      <c r="GG96" s="306"/>
      <c r="GH96" s="306"/>
      <c r="GI96" s="306"/>
      <c r="GJ96" s="306"/>
      <c r="GK96" s="306"/>
      <c r="GL96" s="306"/>
      <c r="GM96" s="306"/>
      <c r="GN96" s="306"/>
      <c r="GO96" s="306"/>
      <c r="GP96" s="306"/>
      <c r="GQ96" s="306"/>
      <c r="GR96" s="306"/>
      <c r="GS96" s="306"/>
      <c r="GT96" s="306"/>
      <c r="GU96" s="306"/>
      <c r="GV96" s="306"/>
      <c r="GW96" s="306"/>
      <c r="GX96" s="306"/>
      <c r="GY96" s="306"/>
      <c r="GZ96" s="306"/>
      <c r="HA96" s="306"/>
      <c r="HB96" s="306"/>
    </row>
    <row r="97" spans="1:210" ht="45" customHeight="1" x14ac:dyDescent="0.2">
      <c r="A97" s="330" t="s">
        <v>299</v>
      </c>
      <c r="B97" s="325" t="s">
        <v>427</v>
      </c>
      <c r="C97" s="294" t="s">
        <v>624</v>
      </c>
      <c r="D97" s="295" t="s">
        <v>92</v>
      </c>
      <c r="E97" s="278" t="s">
        <v>121</v>
      </c>
      <c r="F97" s="309" t="s">
        <v>196</v>
      </c>
      <c r="G97" s="296" t="s">
        <v>94</v>
      </c>
      <c r="H97" s="310">
        <f t="shared" si="9"/>
        <v>2</v>
      </c>
      <c r="I97" s="310">
        <f t="shared" si="10"/>
        <v>2</v>
      </c>
      <c r="J97" s="310">
        <f t="shared" si="11"/>
        <v>2</v>
      </c>
      <c r="K97" s="283" t="s">
        <v>353</v>
      </c>
      <c r="L97" s="287"/>
      <c r="M97" s="287"/>
      <c r="N97" s="287"/>
      <c r="O97" s="287"/>
      <c r="P97" s="287"/>
      <c r="Q97" s="287"/>
      <c r="R97" s="286">
        <v>2</v>
      </c>
      <c r="S97" s="286">
        <v>2</v>
      </c>
      <c r="T97" s="286">
        <v>2</v>
      </c>
      <c r="U97" s="287"/>
      <c r="V97" s="287"/>
      <c r="W97" s="287"/>
      <c r="X97" s="287"/>
      <c r="Y97" s="287"/>
      <c r="Z97" s="288"/>
      <c r="AA97" s="288"/>
      <c r="AB97" s="288"/>
      <c r="AC97" s="288"/>
      <c r="AD97" s="288"/>
      <c r="AE97" s="288"/>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c r="CF97" s="287"/>
      <c r="CG97" s="287"/>
      <c r="CH97" s="287"/>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row>
    <row r="98" spans="1:210" ht="21" customHeight="1" x14ac:dyDescent="0.2">
      <c r="A98" s="364" t="s">
        <v>299</v>
      </c>
      <c r="B98" s="325" t="s">
        <v>427</v>
      </c>
      <c r="C98" s="325" t="s">
        <v>195</v>
      </c>
      <c r="D98" s="299" t="s">
        <v>92</v>
      </c>
      <c r="E98" s="278" t="s">
        <v>121</v>
      </c>
      <c r="F98" s="309" t="s">
        <v>197</v>
      </c>
      <c r="G98" s="296" t="s">
        <v>102</v>
      </c>
      <c r="H98" s="310">
        <f t="shared" si="9"/>
        <v>30</v>
      </c>
      <c r="I98" s="310">
        <f t="shared" si="10"/>
        <v>30</v>
      </c>
      <c r="J98" s="310">
        <f t="shared" si="11"/>
        <v>30</v>
      </c>
      <c r="K98" s="283" t="s">
        <v>353</v>
      </c>
      <c r="L98" s="287"/>
      <c r="M98" s="287"/>
      <c r="N98" s="287"/>
      <c r="O98" s="287"/>
      <c r="P98" s="287"/>
      <c r="Q98" s="287"/>
      <c r="R98" s="286">
        <v>30</v>
      </c>
      <c r="S98" s="286">
        <v>30</v>
      </c>
      <c r="T98" s="286">
        <v>30</v>
      </c>
      <c r="U98" s="287"/>
      <c r="V98" s="287"/>
      <c r="W98" s="287"/>
      <c r="X98" s="287"/>
      <c r="Y98" s="287"/>
      <c r="Z98" s="288"/>
      <c r="AA98" s="288"/>
      <c r="AB98" s="288"/>
      <c r="AC98" s="288"/>
      <c r="AD98" s="288"/>
      <c r="AE98" s="288"/>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7"/>
      <c r="BZ98" s="287"/>
      <c r="CA98" s="287"/>
      <c r="CB98" s="287"/>
      <c r="CC98" s="287"/>
      <c r="CD98" s="287"/>
      <c r="CE98" s="287"/>
      <c r="CF98" s="287"/>
      <c r="CG98" s="287"/>
      <c r="CH98" s="287"/>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row>
    <row r="99" spans="1:210" ht="24" customHeight="1" x14ac:dyDescent="0.2">
      <c r="A99" s="364" t="s">
        <v>299</v>
      </c>
      <c r="B99" s="325" t="s">
        <v>427</v>
      </c>
      <c r="C99" s="325" t="s">
        <v>195</v>
      </c>
      <c r="D99" s="299" t="s">
        <v>92</v>
      </c>
      <c r="E99" s="278" t="s">
        <v>123</v>
      </c>
      <c r="F99" s="309" t="s">
        <v>196</v>
      </c>
      <c r="G99" s="296" t="s">
        <v>94</v>
      </c>
      <c r="H99" s="310">
        <f t="shared" si="9"/>
        <v>10</v>
      </c>
      <c r="I99" s="310">
        <f t="shared" si="10"/>
        <v>10</v>
      </c>
      <c r="J99" s="310">
        <f t="shared" si="11"/>
        <v>10</v>
      </c>
      <c r="K99" s="283" t="s">
        <v>353</v>
      </c>
      <c r="L99" s="287"/>
      <c r="M99" s="287"/>
      <c r="N99" s="287"/>
      <c r="O99" s="287"/>
      <c r="P99" s="287"/>
      <c r="Q99" s="287"/>
      <c r="R99" s="287">
        <v>10</v>
      </c>
      <c r="S99" s="287">
        <v>10</v>
      </c>
      <c r="T99" s="287">
        <v>10</v>
      </c>
      <c r="U99" s="287"/>
      <c r="V99" s="287"/>
      <c r="W99" s="287"/>
      <c r="X99" s="287"/>
      <c r="Y99" s="287"/>
      <c r="Z99" s="288"/>
      <c r="AA99" s="288"/>
      <c r="AB99" s="288"/>
      <c r="AC99" s="288"/>
      <c r="AD99" s="288"/>
      <c r="AE99" s="288"/>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c r="BZ99" s="287"/>
      <c r="CA99" s="287"/>
      <c r="CB99" s="287"/>
      <c r="CC99" s="287"/>
      <c r="CD99" s="287"/>
      <c r="CE99" s="287"/>
      <c r="CF99" s="287"/>
      <c r="CG99" s="287"/>
      <c r="CH99" s="287"/>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row>
    <row r="100" spans="1:210" ht="28.5" customHeight="1" x14ac:dyDescent="0.2">
      <c r="A100" s="364" t="s">
        <v>299</v>
      </c>
      <c r="B100" s="325" t="s">
        <v>427</v>
      </c>
      <c r="C100" s="325" t="s">
        <v>195</v>
      </c>
      <c r="D100" s="299" t="s">
        <v>92</v>
      </c>
      <c r="E100" s="278" t="s">
        <v>123</v>
      </c>
      <c r="F100" s="309" t="s">
        <v>197</v>
      </c>
      <c r="G100" s="296" t="s">
        <v>102</v>
      </c>
      <c r="H100" s="310">
        <f t="shared" si="9"/>
        <v>200</v>
      </c>
      <c r="I100" s="310">
        <f t="shared" si="10"/>
        <v>200</v>
      </c>
      <c r="J100" s="310">
        <f t="shared" si="11"/>
        <v>200</v>
      </c>
      <c r="K100" s="283" t="s">
        <v>353</v>
      </c>
      <c r="L100" s="287"/>
      <c r="M100" s="287"/>
      <c r="N100" s="287"/>
      <c r="O100" s="287"/>
      <c r="P100" s="287"/>
      <c r="Q100" s="287"/>
      <c r="R100" s="287">
        <v>200</v>
      </c>
      <c r="S100" s="287">
        <v>200</v>
      </c>
      <c r="T100" s="287">
        <v>200</v>
      </c>
      <c r="U100" s="287"/>
      <c r="V100" s="287"/>
      <c r="W100" s="287"/>
      <c r="X100" s="287"/>
      <c r="Y100" s="287"/>
      <c r="Z100" s="288"/>
      <c r="AA100" s="288"/>
      <c r="AB100" s="288"/>
      <c r="AC100" s="288"/>
      <c r="AD100" s="288"/>
      <c r="AE100" s="288"/>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7"/>
      <c r="BZ100" s="287"/>
      <c r="CA100" s="287"/>
      <c r="CB100" s="287"/>
      <c r="CC100" s="287"/>
      <c r="CD100" s="287"/>
      <c r="CE100" s="287"/>
      <c r="CF100" s="287"/>
      <c r="CG100" s="287"/>
      <c r="CH100" s="287"/>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row>
    <row r="101" spans="1:210" ht="25.5" customHeight="1" x14ac:dyDescent="0.2">
      <c r="A101" s="364" t="s">
        <v>299</v>
      </c>
      <c r="B101" s="325" t="s">
        <v>427</v>
      </c>
      <c r="C101" s="325" t="s">
        <v>195</v>
      </c>
      <c r="D101" s="299" t="s">
        <v>92</v>
      </c>
      <c r="E101" s="278" t="s">
        <v>124</v>
      </c>
      <c r="F101" s="309" t="s">
        <v>196</v>
      </c>
      <c r="G101" s="296" t="s">
        <v>94</v>
      </c>
      <c r="H101" s="310">
        <f t="shared" si="9"/>
        <v>10</v>
      </c>
      <c r="I101" s="310">
        <f t="shared" si="10"/>
        <v>10</v>
      </c>
      <c r="J101" s="310">
        <f t="shared" si="11"/>
        <v>10</v>
      </c>
      <c r="K101" s="283" t="s">
        <v>353</v>
      </c>
      <c r="L101" s="287"/>
      <c r="M101" s="287"/>
      <c r="N101" s="287"/>
      <c r="O101" s="287"/>
      <c r="P101" s="287"/>
      <c r="Q101" s="287"/>
      <c r="R101" s="287">
        <v>10</v>
      </c>
      <c r="S101" s="287">
        <v>10</v>
      </c>
      <c r="T101" s="287">
        <v>10</v>
      </c>
      <c r="U101" s="287"/>
      <c r="V101" s="287"/>
      <c r="W101" s="287"/>
      <c r="X101" s="287"/>
      <c r="Y101" s="287"/>
      <c r="Z101" s="288"/>
      <c r="AA101" s="288"/>
      <c r="AB101" s="288"/>
      <c r="AC101" s="288"/>
      <c r="AD101" s="288"/>
      <c r="AE101" s="288"/>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row>
    <row r="102" spans="1:210" ht="27.75" customHeight="1" x14ac:dyDescent="0.2">
      <c r="A102" s="364" t="s">
        <v>299</v>
      </c>
      <c r="B102" s="325" t="s">
        <v>427</v>
      </c>
      <c r="C102" s="325" t="s">
        <v>195</v>
      </c>
      <c r="D102" s="299" t="s">
        <v>92</v>
      </c>
      <c r="E102" s="278" t="s">
        <v>124</v>
      </c>
      <c r="F102" s="309" t="s">
        <v>197</v>
      </c>
      <c r="G102" s="296" t="s">
        <v>102</v>
      </c>
      <c r="H102" s="310">
        <f t="shared" ref="H102:H165" si="12">SUMIF($L$5:$HB$5,$L$5,L102:HB102)</f>
        <v>200</v>
      </c>
      <c r="I102" s="310">
        <f t="shared" ref="I102:I165" si="13">SUMIF($L$5:$HB$5,$M$5,L102:HB102)</f>
        <v>200</v>
      </c>
      <c r="J102" s="310">
        <f t="shared" ref="J102:J165" si="14">SUMIF($L$5:$HB$5,$N$5,L102:HB102)</f>
        <v>200</v>
      </c>
      <c r="K102" s="283" t="s">
        <v>353</v>
      </c>
      <c r="L102" s="287"/>
      <c r="M102" s="287"/>
      <c r="N102" s="287"/>
      <c r="O102" s="287"/>
      <c r="P102" s="287"/>
      <c r="Q102" s="287"/>
      <c r="R102" s="287">
        <v>200</v>
      </c>
      <c r="S102" s="287">
        <v>200</v>
      </c>
      <c r="T102" s="287">
        <v>200</v>
      </c>
      <c r="U102" s="287"/>
      <c r="V102" s="287"/>
      <c r="W102" s="287"/>
      <c r="X102" s="287"/>
      <c r="Y102" s="287"/>
      <c r="Z102" s="288"/>
      <c r="AA102" s="288"/>
      <c r="AB102" s="288"/>
      <c r="AC102" s="288"/>
      <c r="AD102" s="288"/>
      <c r="AE102" s="288"/>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c r="BZ102" s="287"/>
      <c r="CA102" s="287"/>
      <c r="CB102" s="287"/>
      <c r="CC102" s="287"/>
      <c r="CD102" s="287"/>
      <c r="CE102" s="287"/>
      <c r="CF102" s="287"/>
      <c r="CG102" s="287"/>
      <c r="CH102" s="287"/>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row>
    <row r="103" spans="1:210" ht="26.25" customHeight="1" x14ac:dyDescent="0.2">
      <c r="A103" s="364" t="s">
        <v>299</v>
      </c>
      <c r="B103" s="325" t="s">
        <v>427</v>
      </c>
      <c r="C103" s="325" t="s">
        <v>195</v>
      </c>
      <c r="D103" s="299" t="s">
        <v>92</v>
      </c>
      <c r="E103" s="278" t="s">
        <v>372</v>
      </c>
      <c r="F103" s="309" t="s">
        <v>196</v>
      </c>
      <c r="G103" s="296" t="s">
        <v>94</v>
      </c>
      <c r="H103" s="310">
        <f t="shared" si="12"/>
        <v>10</v>
      </c>
      <c r="I103" s="310">
        <f t="shared" si="13"/>
        <v>10</v>
      </c>
      <c r="J103" s="310">
        <f t="shared" si="14"/>
        <v>10</v>
      </c>
      <c r="K103" s="283" t="s">
        <v>353</v>
      </c>
      <c r="L103" s="287"/>
      <c r="M103" s="287"/>
      <c r="N103" s="287"/>
      <c r="O103" s="287"/>
      <c r="P103" s="287"/>
      <c r="Q103" s="287"/>
      <c r="R103" s="287">
        <v>10</v>
      </c>
      <c r="S103" s="287">
        <v>10</v>
      </c>
      <c r="T103" s="287">
        <v>10</v>
      </c>
      <c r="U103" s="287"/>
      <c r="V103" s="287"/>
      <c r="W103" s="287"/>
      <c r="X103" s="287"/>
      <c r="Y103" s="287"/>
      <c r="Z103" s="288"/>
      <c r="AA103" s="288"/>
      <c r="AB103" s="288"/>
      <c r="AC103" s="288"/>
      <c r="AD103" s="288"/>
      <c r="AE103" s="288"/>
      <c r="AF103" s="287"/>
      <c r="AG103" s="287"/>
      <c r="AH103" s="287"/>
      <c r="AI103" s="287"/>
      <c r="AJ103" s="287"/>
      <c r="AK103" s="287"/>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c r="BT103" s="287"/>
      <c r="BU103" s="287"/>
      <c r="BV103" s="287"/>
      <c r="BW103" s="287"/>
      <c r="BX103" s="287"/>
      <c r="BY103" s="287"/>
      <c r="BZ103" s="287"/>
      <c r="CA103" s="287"/>
      <c r="CB103" s="287"/>
      <c r="CC103" s="287"/>
      <c r="CD103" s="287"/>
      <c r="CE103" s="287"/>
      <c r="CF103" s="287"/>
      <c r="CG103" s="287"/>
      <c r="CH103" s="287"/>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row>
    <row r="104" spans="1:210" ht="26.25" customHeight="1" x14ac:dyDescent="0.2">
      <c r="A104" s="364" t="s">
        <v>299</v>
      </c>
      <c r="B104" s="325" t="s">
        <v>427</v>
      </c>
      <c r="C104" s="325" t="s">
        <v>195</v>
      </c>
      <c r="D104" s="299" t="s">
        <v>92</v>
      </c>
      <c r="E104" s="278" t="s">
        <v>372</v>
      </c>
      <c r="F104" s="309" t="s">
        <v>197</v>
      </c>
      <c r="G104" s="296" t="s">
        <v>102</v>
      </c>
      <c r="H104" s="310">
        <f t="shared" si="12"/>
        <v>500</v>
      </c>
      <c r="I104" s="310">
        <f t="shared" si="13"/>
        <v>500</v>
      </c>
      <c r="J104" s="310">
        <f t="shared" si="14"/>
        <v>500</v>
      </c>
      <c r="K104" s="283" t="s">
        <v>353</v>
      </c>
      <c r="L104" s="287"/>
      <c r="M104" s="287"/>
      <c r="N104" s="287"/>
      <c r="O104" s="287"/>
      <c r="P104" s="287"/>
      <c r="Q104" s="287"/>
      <c r="R104" s="287">
        <v>500</v>
      </c>
      <c r="S104" s="287">
        <v>500</v>
      </c>
      <c r="T104" s="287">
        <v>500</v>
      </c>
      <c r="U104" s="287"/>
      <c r="V104" s="287"/>
      <c r="W104" s="287"/>
      <c r="X104" s="287"/>
      <c r="Y104" s="287"/>
      <c r="Z104" s="288"/>
      <c r="AA104" s="288"/>
      <c r="AB104" s="288"/>
      <c r="AC104" s="288"/>
      <c r="AD104" s="288"/>
      <c r="AE104" s="288"/>
      <c r="AF104" s="287"/>
      <c r="AG104" s="287"/>
      <c r="AH104" s="287"/>
      <c r="AI104" s="287"/>
      <c r="AJ104" s="287"/>
      <c r="AK104" s="287"/>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c r="BT104" s="287"/>
      <c r="BU104" s="287"/>
      <c r="BV104" s="287"/>
      <c r="BW104" s="287"/>
      <c r="BX104" s="287"/>
      <c r="BY104" s="287"/>
      <c r="BZ104" s="287"/>
      <c r="CA104" s="287"/>
      <c r="CB104" s="287"/>
      <c r="CC104" s="287"/>
      <c r="CD104" s="287"/>
      <c r="CE104" s="287"/>
      <c r="CF104" s="287"/>
      <c r="CG104" s="287"/>
      <c r="CH104" s="287"/>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row>
    <row r="105" spans="1:210" ht="53.25" customHeight="1" x14ac:dyDescent="0.2">
      <c r="A105" s="364" t="s">
        <v>299</v>
      </c>
      <c r="B105" s="325" t="s">
        <v>427</v>
      </c>
      <c r="C105" s="325" t="s">
        <v>195</v>
      </c>
      <c r="D105" s="299" t="s">
        <v>92</v>
      </c>
      <c r="E105" s="290" t="s">
        <v>99</v>
      </c>
      <c r="F105" s="309" t="s">
        <v>196</v>
      </c>
      <c r="G105" s="296" t="s">
        <v>94</v>
      </c>
      <c r="H105" s="310">
        <f t="shared" si="12"/>
        <v>10</v>
      </c>
      <c r="I105" s="310">
        <f t="shared" si="13"/>
        <v>10</v>
      </c>
      <c r="J105" s="310">
        <f t="shared" si="14"/>
        <v>10</v>
      </c>
      <c r="K105" s="283" t="s">
        <v>353</v>
      </c>
      <c r="L105" s="287"/>
      <c r="M105" s="287"/>
      <c r="N105" s="287"/>
      <c r="O105" s="287"/>
      <c r="P105" s="287"/>
      <c r="Q105" s="287"/>
      <c r="R105" s="287">
        <v>10</v>
      </c>
      <c r="S105" s="287">
        <v>10</v>
      </c>
      <c r="T105" s="287">
        <v>10</v>
      </c>
      <c r="U105" s="287"/>
      <c r="V105" s="287"/>
      <c r="W105" s="287"/>
      <c r="X105" s="287"/>
      <c r="Y105" s="287"/>
      <c r="Z105" s="288"/>
      <c r="AA105" s="288"/>
      <c r="AB105" s="288"/>
      <c r="AC105" s="288"/>
      <c r="AD105" s="288"/>
      <c r="AE105" s="288"/>
      <c r="AF105" s="287"/>
      <c r="AG105" s="287"/>
      <c r="AH105" s="287"/>
      <c r="AI105" s="287"/>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c r="BZ105" s="287"/>
      <c r="CA105" s="287"/>
      <c r="CB105" s="287"/>
      <c r="CC105" s="287"/>
      <c r="CD105" s="287"/>
      <c r="CE105" s="287"/>
      <c r="CF105" s="287"/>
      <c r="CG105" s="287"/>
      <c r="CH105" s="287"/>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row>
    <row r="106" spans="1:210" ht="54" customHeight="1" x14ac:dyDescent="0.2">
      <c r="A106" s="364" t="s">
        <v>299</v>
      </c>
      <c r="B106" s="325" t="s">
        <v>427</v>
      </c>
      <c r="C106" s="325" t="s">
        <v>195</v>
      </c>
      <c r="D106" s="299" t="s">
        <v>92</v>
      </c>
      <c r="E106" s="290" t="s">
        <v>99</v>
      </c>
      <c r="F106" s="309" t="s">
        <v>197</v>
      </c>
      <c r="G106" s="296" t="s">
        <v>102</v>
      </c>
      <c r="H106" s="310">
        <f t="shared" si="12"/>
        <v>250</v>
      </c>
      <c r="I106" s="310">
        <f t="shared" si="13"/>
        <v>250</v>
      </c>
      <c r="J106" s="310">
        <f t="shared" si="14"/>
        <v>250</v>
      </c>
      <c r="K106" s="283" t="s">
        <v>353</v>
      </c>
      <c r="L106" s="287"/>
      <c r="M106" s="287"/>
      <c r="N106" s="287"/>
      <c r="O106" s="287"/>
      <c r="P106" s="287"/>
      <c r="Q106" s="287"/>
      <c r="R106" s="287">
        <v>250</v>
      </c>
      <c r="S106" s="287">
        <v>250</v>
      </c>
      <c r="T106" s="287">
        <v>250</v>
      </c>
      <c r="U106" s="287"/>
      <c r="V106" s="287"/>
      <c r="W106" s="287"/>
      <c r="X106" s="287"/>
      <c r="Y106" s="287"/>
      <c r="Z106" s="288"/>
      <c r="AA106" s="288"/>
      <c r="AB106" s="288"/>
      <c r="AC106" s="288"/>
      <c r="AD106" s="288"/>
      <c r="AE106" s="288"/>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287"/>
      <c r="CA106" s="287"/>
      <c r="CB106" s="287"/>
      <c r="CC106" s="287"/>
      <c r="CD106" s="287"/>
      <c r="CE106" s="287"/>
      <c r="CF106" s="287"/>
      <c r="CG106" s="287"/>
      <c r="CH106" s="287"/>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row>
    <row r="107" spans="1:210" ht="57.75" customHeight="1" x14ac:dyDescent="0.2">
      <c r="A107" s="364" t="s">
        <v>299</v>
      </c>
      <c r="B107" s="325" t="s">
        <v>427</v>
      </c>
      <c r="C107" s="325" t="s">
        <v>195</v>
      </c>
      <c r="D107" s="299" t="s">
        <v>92</v>
      </c>
      <c r="E107" s="290" t="s">
        <v>126</v>
      </c>
      <c r="F107" s="356" t="s">
        <v>196</v>
      </c>
      <c r="G107" s="293" t="s">
        <v>94</v>
      </c>
      <c r="H107" s="310">
        <f t="shared" si="12"/>
        <v>8</v>
      </c>
      <c r="I107" s="310">
        <f t="shared" si="13"/>
        <v>8</v>
      </c>
      <c r="J107" s="310">
        <f t="shared" si="14"/>
        <v>8</v>
      </c>
      <c r="K107" s="283" t="s">
        <v>353</v>
      </c>
      <c r="L107" s="287"/>
      <c r="M107" s="287"/>
      <c r="N107" s="287"/>
      <c r="O107" s="287"/>
      <c r="P107" s="287"/>
      <c r="Q107" s="287"/>
      <c r="R107" s="287">
        <v>8</v>
      </c>
      <c r="S107" s="287">
        <v>8</v>
      </c>
      <c r="T107" s="287">
        <v>8</v>
      </c>
      <c r="U107" s="287"/>
      <c r="V107" s="287"/>
      <c r="W107" s="287"/>
      <c r="X107" s="287"/>
      <c r="Y107" s="287"/>
      <c r="Z107" s="288"/>
      <c r="AA107" s="288"/>
      <c r="AB107" s="288"/>
      <c r="AC107" s="288"/>
      <c r="AD107" s="288"/>
      <c r="AE107" s="288"/>
      <c r="AF107" s="287"/>
      <c r="AG107" s="287"/>
      <c r="AH107" s="287"/>
      <c r="AI107" s="287"/>
      <c r="AJ107" s="287"/>
      <c r="AK107" s="287"/>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row>
    <row r="108" spans="1:210" ht="57" customHeight="1" x14ac:dyDescent="0.2">
      <c r="A108" s="364" t="s">
        <v>299</v>
      </c>
      <c r="B108" s="325" t="s">
        <v>427</v>
      </c>
      <c r="C108" s="312" t="s">
        <v>195</v>
      </c>
      <c r="D108" s="289" t="s">
        <v>92</v>
      </c>
      <c r="E108" s="290" t="s">
        <v>126</v>
      </c>
      <c r="F108" s="356" t="s">
        <v>197</v>
      </c>
      <c r="G108" s="293" t="s">
        <v>102</v>
      </c>
      <c r="H108" s="310">
        <f t="shared" si="12"/>
        <v>200</v>
      </c>
      <c r="I108" s="310">
        <f t="shared" si="13"/>
        <v>200</v>
      </c>
      <c r="J108" s="310">
        <f t="shared" si="14"/>
        <v>200</v>
      </c>
      <c r="K108" s="350" t="s">
        <v>353</v>
      </c>
      <c r="L108" s="287"/>
      <c r="M108" s="287"/>
      <c r="N108" s="287"/>
      <c r="O108" s="287"/>
      <c r="P108" s="287"/>
      <c r="Q108" s="287"/>
      <c r="R108" s="287">
        <v>200</v>
      </c>
      <c r="S108" s="287">
        <v>200</v>
      </c>
      <c r="T108" s="287">
        <v>200</v>
      </c>
      <c r="U108" s="287"/>
      <c r="V108" s="287"/>
      <c r="W108" s="287"/>
      <c r="X108" s="287"/>
      <c r="Y108" s="287"/>
      <c r="Z108" s="288"/>
      <c r="AA108" s="288"/>
      <c r="AB108" s="288"/>
      <c r="AC108" s="288"/>
      <c r="AD108" s="288"/>
      <c r="AE108" s="288"/>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row>
    <row r="109" spans="1:210" ht="54" customHeight="1" x14ac:dyDescent="0.2">
      <c r="A109" s="330" t="s">
        <v>301</v>
      </c>
      <c r="B109" s="325" t="s">
        <v>427</v>
      </c>
      <c r="C109" s="335" t="s">
        <v>211</v>
      </c>
      <c r="D109" s="373" t="s">
        <v>212</v>
      </c>
      <c r="E109" s="292" t="s">
        <v>126</v>
      </c>
      <c r="F109" s="309" t="s">
        <v>196</v>
      </c>
      <c r="G109" s="296" t="s">
        <v>94</v>
      </c>
      <c r="H109" s="310">
        <f t="shared" si="12"/>
        <v>250</v>
      </c>
      <c r="I109" s="310">
        <f t="shared" si="13"/>
        <v>270</v>
      </c>
      <c r="J109" s="310">
        <f t="shared" si="14"/>
        <v>300</v>
      </c>
      <c r="K109" s="283" t="s">
        <v>353</v>
      </c>
      <c r="L109" s="287"/>
      <c r="M109" s="287"/>
      <c r="N109" s="287"/>
      <c r="O109" s="287"/>
      <c r="P109" s="287"/>
      <c r="Q109" s="287"/>
      <c r="R109" s="287"/>
      <c r="S109" s="287"/>
      <c r="T109" s="287"/>
      <c r="U109" s="287"/>
      <c r="V109" s="287"/>
      <c r="W109" s="287"/>
      <c r="X109" s="287">
        <v>250</v>
      </c>
      <c r="Y109" s="287">
        <v>270</v>
      </c>
      <c r="Z109" s="288">
        <v>300</v>
      </c>
      <c r="AA109" s="288"/>
      <c r="AB109" s="288"/>
      <c r="AC109" s="288"/>
      <c r="AD109" s="288"/>
      <c r="AE109" s="288"/>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row>
    <row r="110" spans="1:210" ht="59.25" customHeight="1" x14ac:dyDescent="0.2">
      <c r="A110" s="365" t="s">
        <v>301</v>
      </c>
      <c r="B110" s="325" t="s">
        <v>427</v>
      </c>
      <c r="C110" s="312" t="s">
        <v>211</v>
      </c>
      <c r="D110" s="323" t="s">
        <v>212</v>
      </c>
      <c r="E110" s="279" t="s">
        <v>126</v>
      </c>
      <c r="F110" s="309" t="s">
        <v>197</v>
      </c>
      <c r="G110" s="296" t="s">
        <v>102</v>
      </c>
      <c r="H110" s="310">
        <f t="shared" si="12"/>
        <v>6500</v>
      </c>
      <c r="I110" s="310">
        <f t="shared" si="13"/>
        <v>6600</v>
      </c>
      <c r="J110" s="310">
        <f t="shared" si="14"/>
        <v>6700</v>
      </c>
      <c r="K110" s="283" t="s">
        <v>353</v>
      </c>
      <c r="L110" s="287"/>
      <c r="M110" s="287"/>
      <c r="N110" s="287"/>
      <c r="O110" s="287"/>
      <c r="P110" s="287"/>
      <c r="Q110" s="287"/>
      <c r="R110" s="287"/>
      <c r="S110" s="287"/>
      <c r="T110" s="287"/>
      <c r="U110" s="287"/>
      <c r="V110" s="287"/>
      <c r="W110" s="287"/>
      <c r="X110" s="287">
        <v>6500</v>
      </c>
      <c r="Y110" s="287">
        <v>6600</v>
      </c>
      <c r="Z110" s="288">
        <v>6700</v>
      </c>
      <c r="AA110" s="288"/>
      <c r="AB110" s="288"/>
      <c r="AC110" s="288"/>
      <c r="AD110" s="288"/>
      <c r="AE110" s="288"/>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c r="BZ110" s="287"/>
      <c r="CA110" s="287"/>
      <c r="CB110" s="287"/>
      <c r="CC110" s="287"/>
      <c r="CD110" s="287"/>
      <c r="CE110" s="287"/>
      <c r="CF110" s="287"/>
      <c r="CG110" s="287"/>
      <c r="CH110" s="287"/>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row>
    <row r="111" spans="1:210" ht="56.25" customHeight="1" x14ac:dyDescent="0.2">
      <c r="A111" s="327" t="s">
        <v>303</v>
      </c>
      <c r="B111" s="299" t="s">
        <v>427</v>
      </c>
      <c r="C111" s="316" t="s">
        <v>214</v>
      </c>
      <c r="D111" s="291" t="s">
        <v>215</v>
      </c>
      <c r="E111" s="292" t="s">
        <v>126</v>
      </c>
      <c r="F111" s="309" t="s">
        <v>196</v>
      </c>
      <c r="G111" s="296" t="s">
        <v>94</v>
      </c>
      <c r="H111" s="310">
        <f t="shared" si="12"/>
        <v>100</v>
      </c>
      <c r="I111" s="310">
        <f t="shared" si="13"/>
        <v>100</v>
      </c>
      <c r="J111" s="310">
        <f t="shared" si="14"/>
        <v>100</v>
      </c>
      <c r="K111" s="283" t="s">
        <v>353</v>
      </c>
      <c r="L111" s="287"/>
      <c r="M111" s="287"/>
      <c r="N111" s="287"/>
      <c r="O111" s="287"/>
      <c r="P111" s="287"/>
      <c r="Q111" s="287"/>
      <c r="R111" s="287"/>
      <c r="S111" s="287"/>
      <c r="T111" s="287"/>
      <c r="U111" s="287"/>
      <c r="V111" s="287"/>
      <c r="W111" s="287"/>
      <c r="X111" s="287"/>
      <c r="Y111" s="287"/>
      <c r="Z111" s="288"/>
      <c r="AA111" s="288"/>
      <c r="AB111" s="288"/>
      <c r="AC111" s="288"/>
      <c r="AD111" s="288"/>
      <c r="AE111" s="288"/>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6">
        <v>100</v>
      </c>
      <c r="BD111" s="286">
        <v>100</v>
      </c>
      <c r="BE111" s="286">
        <v>100</v>
      </c>
      <c r="BF111" s="286"/>
      <c r="BG111" s="286"/>
      <c r="BH111" s="287"/>
      <c r="BI111" s="287"/>
      <c r="BJ111" s="287"/>
      <c r="BK111" s="287"/>
      <c r="BL111" s="287"/>
      <c r="BM111" s="287"/>
      <c r="BN111" s="287"/>
      <c r="BO111" s="287"/>
      <c r="BP111" s="287"/>
      <c r="BQ111" s="287"/>
      <c r="BR111" s="287"/>
      <c r="BS111" s="287"/>
      <c r="BT111" s="287"/>
      <c r="BU111" s="287"/>
      <c r="BV111" s="287"/>
      <c r="BW111" s="287"/>
      <c r="BX111" s="287"/>
      <c r="BY111" s="287"/>
      <c r="BZ111" s="287"/>
      <c r="CA111" s="287"/>
      <c r="CB111" s="287"/>
      <c r="CC111" s="287"/>
      <c r="CD111" s="287"/>
      <c r="CE111" s="287"/>
      <c r="CF111" s="287"/>
      <c r="CG111" s="287"/>
      <c r="CH111" s="287"/>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row>
    <row r="112" spans="1:210" ht="57" customHeight="1" x14ac:dyDescent="0.2">
      <c r="A112" s="364" t="s">
        <v>303</v>
      </c>
      <c r="B112" s="299" t="s">
        <v>427</v>
      </c>
      <c r="C112" s="318" t="s">
        <v>214</v>
      </c>
      <c r="D112" s="289" t="s">
        <v>215</v>
      </c>
      <c r="E112" s="292" t="s">
        <v>126</v>
      </c>
      <c r="F112" s="309" t="s">
        <v>197</v>
      </c>
      <c r="G112" s="296" t="s">
        <v>102</v>
      </c>
      <c r="H112" s="310">
        <f t="shared" si="12"/>
        <v>10000</v>
      </c>
      <c r="I112" s="310">
        <f t="shared" si="13"/>
        <v>10000</v>
      </c>
      <c r="J112" s="310">
        <f t="shared" si="14"/>
        <v>10000</v>
      </c>
      <c r="K112" s="283" t="s">
        <v>353</v>
      </c>
      <c r="L112" s="287"/>
      <c r="M112" s="287"/>
      <c r="N112" s="287"/>
      <c r="O112" s="287"/>
      <c r="P112" s="287"/>
      <c r="Q112" s="287"/>
      <c r="R112" s="287"/>
      <c r="S112" s="287"/>
      <c r="T112" s="287"/>
      <c r="U112" s="287"/>
      <c r="V112" s="287"/>
      <c r="W112" s="287"/>
      <c r="X112" s="287"/>
      <c r="Y112" s="287"/>
      <c r="Z112" s="288"/>
      <c r="AA112" s="288"/>
      <c r="AB112" s="288"/>
      <c r="AC112" s="288"/>
      <c r="AD112" s="288"/>
      <c r="AE112" s="288"/>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v>10000</v>
      </c>
      <c r="BD112" s="287">
        <v>10000</v>
      </c>
      <c r="BE112" s="287">
        <v>10000</v>
      </c>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row>
    <row r="113" spans="1:210" ht="51.75" customHeight="1" x14ac:dyDescent="0.2">
      <c r="A113" s="330" t="s">
        <v>306</v>
      </c>
      <c r="B113" s="301" t="s">
        <v>427</v>
      </c>
      <c r="C113" s="294" t="s">
        <v>217</v>
      </c>
      <c r="D113" s="295" t="s">
        <v>392</v>
      </c>
      <c r="E113" s="279" t="s">
        <v>126</v>
      </c>
      <c r="F113" s="309" t="s">
        <v>196</v>
      </c>
      <c r="G113" s="296" t="s">
        <v>94</v>
      </c>
      <c r="H113" s="310">
        <f t="shared" si="12"/>
        <v>1</v>
      </c>
      <c r="I113" s="310">
        <f t="shared" si="13"/>
        <v>1</v>
      </c>
      <c r="J113" s="310">
        <f t="shared" si="14"/>
        <v>1</v>
      </c>
      <c r="K113" s="283" t="s">
        <v>353</v>
      </c>
      <c r="L113" s="287"/>
      <c r="M113" s="287"/>
      <c r="N113" s="287"/>
      <c r="O113" s="286">
        <v>1</v>
      </c>
      <c r="P113" s="286">
        <v>1</v>
      </c>
      <c r="Q113" s="286">
        <v>1</v>
      </c>
      <c r="R113" s="287"/>
      <c r="S113" s="287"/>
      <c r="T113" s="287"/>
      <c r="U113" s="287"/>
      <c r="V113" s="287"/>
      <c r="W113" s="287"/>
      <c r="X113" s="287"/>
      <c r="Y113" s="287"/>
      <c r="Z113" s="288"/>
      <c r="AA113" s="288"/>
      <c r="AB113" s="288"/>
      <c r="AC113" s="288"/>
      <c r="AD113" s="288"/>
      <c r="AE113" s="288"/>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c r="BZ113" s="287"/>
      <c r="CA113" s="287"/>
      <c r="CB113" s="287"/>
      <c r="CC113" s="287"/>
      <c r="CD113" s="287"/>
      <c r="CE113" s="287"/>
      <c r="CF113" s="287"/>
      <c r="CG113" s="287"/>
      <c r="CH113" s="287"/>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row>
    <row r="114" spans="1:210" ht="55.5" customHeight="1" x14ac:dyDescent="0.2">
      <c r="A114" s="365" t="s">
        <v>306</v>
      </c>
      <c r="B114" s="289" t="s">
        <v>427</v>
      </c>
      <c r="C114" s="318" t="s">
        <v>428</v>
      </c>
      <c r="D114" s="289" t="s">
        <v>392</v>
      </c>
      <c r="E114" s="279" t="s">
        <v>126</v>
      </c>
      <c r="F114" s="309" t="s">
        <v>197</v>
      </c>
      <c r="G114" s="296" t="s">
        <v>102</v>
      </c>
      <c r="H114" s="310">
        <f t="shared" si="12"/>
        <v>60</v>
      </c>
      <c r="I114" s="310">
        <f t="shared" si="13"/>
        <v>90</v>
      </c>
      <c r="J114" s="310">
        <f t="shared" si="14"/>
        <v>100</v>
      </c>
      <c r="K114" s="283" t="s">
        <v>353</v>
      </c>
      <c r="L114" s="287"/>
      <c r="M114" s="287"/>
      <c r="N114" s="287"/>
      <c r="O114" s="286">
        <v>60</v>
      </c>
      <c r="P114" s="286">
        <v>90</v>
      </c>
      <c r="Q114" s="286">
        <v>100</v>
      </c>
      <c r="R114" s="287"/>
      <c r="S114" s="287"/>
      <c r="T114" s="287"/>
      <c r="U114" s="287"/>
      <c r="V114" s="287"/>
      <c r="W114" s="287"/>
      <c r="X114" s="287"/>
      <c r="Y114" s="287"/>
      <c r="Z114" s="288"/>
      <c r="AA114" s="288"/>
      <c r="AB114" s="288"/>
      <c r="AC114" s="288"/>
      <c r="AD114" s="288"/>
      <c r="AE114" s="288"/>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87"/>
      <c r="CC114" s="287"/>
      <c r="CD114" s="287"/>
      <c r="CE114" s="287"/>
      <c r="CF114" s="287"/>
      <c r="CG114" s="287"/>
      <c r="CH114" s="287"/>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row>
    <row r="115" spans="1:210" ht="76.5" customHeight="1" x14ac:dyDescent="0.2">
      <c r="A115" s="327" t="s">
        <v>429</v>
      </c>
      <c r="B115" s="299" t="s">
        <v>427</v>
      </c>
      <c r="C115" s="316" t="s">
        <v>221</v>
      </c>
      <c r="D115" s="291" t="s">
        <v>222</v>
      </c>
      <c r="E115" s="279" t="s">
        <v>126</v>
      </c>
      <c r="F115" s="279" t="s">
        <v>223</v>
      </c>
      <c r="G115" s="296" t="s">
        <v>145</v>
      </c>
      <c r="H115" s="310">
        <f t="shared" si="12"/>
        <v>50</v>
      </c>
      <c r="I115" s="310">
        <f t="shared" si="13"/>
        <v>55</v>
      </c>
      <c r="J115" s="310">
        <f t="shared" si="14"/>
        <v>60</v>
      </c>
      <c r="K115" s="283" t="s">
        <v>352</v>
      </c>
      <c r="L115" s="287"/>
      <c r="M115" s="287"/>
      <c r="N115" s="287"/>
      <c r="O115" s="287"/>
      <c r="P115" s="287"/>
      <c r="Q115" s="287"/>
      <c r="R115" s="287">
        <v>50</v>
      </c>
      <c r="S115" s="287">
        <v>55</v>
      </c>
      <c r="T115" s="287">
        <v>60</v>
      </c>
      <c r="U115" s="287"/>
      <c r="V115" s="287"/>
      <c r="W115" s="287"/>
      <c r="X115" s="287"/>
      <c r="Y115" s="287"/>
      <c r="Z115" s="288"/>
      <c r="AA115" s="288"/>
      <c r="AB115" s="288"/>
      <c r="AC115" s="288"/>
      <c r="AD115" s="288"/>
      <c r="AE115" s="288"/>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87"/>
      <c r="CC115" s="287"/>
      <c r="CD115" s="287"/>
      <c r="CE115" s="287"/>
      <c r="CF115" s="287"/>
      <c r="CG115" s="287"/>
      <c r="CH115" s="287"/>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row>
    <row r="116" spans="1:210" ht="54.75" customHeight="1" x14ac:dyDescent="0.2">
      <c r="A116" s="330" t="s">
        <v>430</v>
      </c>
      <c r="B116" s="301" t="s">
        <v>427</v>
      </c>
      <c r="C116" s="294" t="s">
        <v>225</v>
      </c>
      <c r="D116" s="295" t="s">
        <v>431</v>
      </c>
      <c r="E116" s="279" t="s">
        <v>99</v>
      </c>
      <c r="F116" s="309" t="s">
        <v>196</v>
      </c>
      <c r="G116" s="296" t="s">
        <v>94</v>
      </c>
      <c r="H116" s="310">
        <f t="shared" si="12"/>
        <v>204</v>
      </c>
      <c r="I116" s="310">
        <f t="shared" si="13"/>
        <v>204</v>
      </c>
      <c r="J116" s="310">
        <f t="shared" si="14"/>
        <v>204</v>
      </c>
      <c r="K116" s="283" t="s">
        <v>353</v>
      </c>
      <c r="L116" s="287"/>
      <c r="M116" s="287"/>
      <c r="N116" s="287"/>
      <c r="O116" s="287"/>
      <c r="P116" s="287"/>
      <c r="Q116" s="287"/>
      <c r="R116" s="287"/>
      <c r="S116" s="287"/>
      <c r="T116" s="287"/>
      <c r="U116" s="287"/>
      <c r="V116" s="287"/>
      <c r="W116" s="287"/>
      <c r="X116" s="287"/>
      <c r="Y116" s="287"/>
      <c r="Z116" s="288"/>
      <c r="AA116" s="288"/>
      <c r="AB116" s="288"/>
      <c r="AC116" s="288"/>
      <c r="AD116" s="288"/>
      <c r="AE116" s="288"/>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v>200</v>
      </c>
      <c r="BA116" s="287">
        <v>200</v>
      </c>
      <c r="BB116" s="287">
        <v>200</v>
      </c>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v>4</v>
      </c>
      <c r="GL116" s="288">
        <v>4</v>
      </c>
      <c r="GM116" s="288">
        <v>4</v>
      </c>
      <c r="GN116" s="288"/>
      <c r="GO116" s="288"/>
      <c r="GP116" s="288"/>
      <c r="GQ116" s="288"/>
      <c r="GR116" s="288"/>
      <c r="GS116" s="288"/>
      <c r="GT116" s="288"/>
      <c r="GU116" s="288"/>
      <c r="GV116" s="288"/>
      <c r="GW116" s="288"/>
      <c r="GX116" s="288"/>
      <c r="GY116" s="288"/>
      <c r="GZ116" s="288"/>
      <c r="HA116" s="288"/>
      <c r="HB116" s="288"/>
    </row>
    <row r="117" spans="1:210" ht="54" customHeight="1" x14ac:dyDescent="0.2">
      <c r="A117" s="364" t="s">
        <v>430</v>
      </c>
      <c r="B117" s="299" t="s">
        <v>427</v>
      </c>
      <c r="C117" s="326" t="s">
        <v>225</v>
      </c>
      <c r="D117" s="299" t="s">
        <v>432</v>
      </c>
      <c r="E117" s="279" t="s">
        <v>99</v>
      </c>
      <c r="F117" s="309" t="s">
        <v>197</v>
      </c>
      <c r="G117" s="296" t="s">
        <v>102</v>
      </c>
      <c r="H117" s="310">
        <f t="shared" si="12"/>
        <v>4030</v>
      </c>
      <c r="I117" s="310">
        <f t="shared" si="13"/>
        <v>4030</v>
      </c>
      <c r="J117" s="310">
        <f t="shared" si="14"/>
        <v>4030</v>
      </c>
      <c r="K117" s="283" t="s">
        <v>353</v>
      </c>
      <c r="L117" s="287"/>
      <c r="M117" s="287"/>
      <c r="N117" s="287"/>
      <c r="O117" s="287"/>
      <c r="P117" s="287"/>
      <c r="Q117" s="287"/>
      <c r="R117" s="287"/>
      <c r="S117" s="287"/>
      <c r="T117" s="287"/>
      <c r="U117" s="287"/>
      <c r="V117" s="287"/>
      <c r="W117" s="287"/>
      <c r="X117" s="287"/>
      <c r="Y117" s="287"/>
      <c r="Z117" s="288"/>
      <c r="AA117" s="288"/>
      <c r="AB117" s="288"/>
      <c r="AC117" s="288"/>
      <c r="AD117" s="288"/>
      <c r="AE117" s="288"/>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v>4000</v>
      </c>
      <c r="BA117" s="287">
        <v>4000</v>
      </c>
      <c r="BB117" s="287">
        <v>4000</v>
      </c>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v>30</v>
      </c>
      <c r="GL117" s="288">
        <v>30</v>
      </c>
      <c r="GM117" s="288">
        <v>30</v>
      </c>
      <c r="GN117" s="288"/>
      <c r="GO117" s="288"/>
      <c r="GP117" s="288"/>
      <c r="GQ117" s="288"/>
      <c r="GR117" s="288"/>
      <c r="GS117" s="288"/>
      <c r="GT117" s="288"/>
      <c r="GU117" s="288"/>
      <c r="GV117" s="288"/>
      <c r="GW117" s="288"/>
      <c r="GX117" s="288"/>
      <c r="GY117" s="288"/>
      <c r="GZ117" s="288"/>
      <c r="HA117" s="288"/>
      <c r="HB117" s="288"/>
    </row>
    <row r="118" spans="1:210" ht="54" customHeight="1" x14ac:dyDescent="0.2">
      <c r="A118" s="330" t="s">
        <v>433</v>
      </c>
      <c r="B118" s="325" t="s">
        <v>427</v>
      </c>
      <c r="C118" s="294" t="s">
        <v>227</v>
      </c>
      <c r="D118" s="295" t="s">
        <v>228</v>
      </c>
      <c r="E118" s="278" t="s">
        <v>99</v>
      </c>
      <c r="F118" s="309" t="s">
        <v>196</v>
      </c>
      <c r="G118" s="296" t="s">
        <v>94</v>
      </c>
      <c r="H118" s="310">
        <f t="shared" si="12"/>
        <v>3</v>
      </c>
      <c r="I118" s="310">
        <f t="shared" si="13"/>
        <v>3</v>
      </c>
      <c r="J118" s="310">
        <f t="shared" si="14"/>
        <v>3</v>
      </c>
      <c r="K118" s="283" t="s">
        <v>353</v>
      </c>
      <c r="L118" s="287"/>
      <c r="M118" s="287"/>
      <c r="N118" s="287"/>
      <c r="O118" s="287"/>
      <c r="P118" s="287"/>
      <c r="Q118" s="287"/>
      <c r="R118" s="287"/>
      <c r="S118" s="287"/>
      <c r="T118" s="287"/>
      <c r="U118" s="287"/>
      <c r="V118" s="287"/>
      <c r="W118" s="287"/>
      <c r="X118" s="287"/>
      <c r="Y118" s="287"/>
      <c r="Z118" s="288"/>
      <c r="AA118" s="288"/>
      <c r="AB118" s="288"/>
      <c r="AC118" s="288"/>
      <c r="AD118" s="288"/>
      <c r="AE118" s="288"/>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v>3</v>
      </c>
      <c r="BG118" s="287">
        <v>3</v>
      </c>
      <c r="BH118" s="287">
        <v>3</v>
      </c>
      <c r="BI118" s="287"/>
      <c r="BJ118" s="287"/>
      <c r="BK118" s="287"/>
      <c r="BL118" s="287"/>
      <c r="BM118" s="287"/>
      <c r="BN118" s="287"/>
      <c r="BO118" s="287"/>
      <c r="BP118" s="287"/>
      <c r="BQ118" s="287"/>
      <c r="BR118" s="287"/>
      <c r="BS118" s="287"/>
      <c r="BT118" s="287"/>
      <c r="BU118" s="287"/>
      <c r="BV118" s="287"/>
      <c r="BW118" s="287"/>
      <c r="BX118" s="287"/>
      <c r="BY118" s="287"/>
      <c r="BZ118" s="287"/>
      <c r="CA118" s="287"/>
      <c r="CB118" s="287"/>
      <c r="CC118" s="287"/>
      <c r="CD118" s="287"/>
      <c r="CE118" s="287"/>
      <c r="CF118" s="287"/>
      <c r="CG118" s="287"/>
      <c r="CH118" s="287"/>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row>
    <row r="119" spans="1:210" ht="54.75" customHeight="1" x14ac:dyDescent="0.2">
      <c r="A119" s="365" t="s">
        <v>433</v>
      </c>
      <c r="B119" s="325" t="s">
        <v>427</v>
      </c>
      <c r="C119" s="318" t="s">
        <v>227</v>
      </c>
      <c r="D119" s="289" t="s">
        <v>228</v>
      </c>
      <c r="E119" s="278" t="s">
        <v>99</v>
      </c>
      <c r="F119" s="309" t="s">
        <v>197</v>
      </c>
      <c r="G119" s="296" t="s">
        <v>102</v>
      </c>
      <c r="H119" s="310">
        <f t="shared" si="12"/>
        <v>20</v>
      </c>
      <c r="I119" s="310">
        <f t="shared" si="13"/>
        <v>20</v>
      </c>
      <c r="J119" s="310">
        <f t="shared" si="14"/>
        <v>20</v>
      </c>
      <c r="K119" s="283" t="s">
        <v>353</v>
      </c>
      <c r="L119" s="287"/>
      <c r="M119" s="287"/>
      <c r="N119" s="287"/>
      <c r="O119" s="287"/>
      <c r="P119" s="287"/>
      <c r="Q119" s="287"/>
      <c r="R119" s="287"/>
      <c r="S119" s="287"/>
      <c r="T119" s="287"/>
      <c r="U119" s="287"/>
      <c r="V119" s="287"/>
      <c r="W119" s="287"/>
      <c r="X119" s="287"/>
      <c r="Y119" s="287"/>
      <c r="Z119" s="288"/>
      <c r="AA119" s="288"/>
      <c r="AB119" s="288"/>
      <c r="AC119" s="288"/>
      <c r="AD119" s="288"/>
      <c r="AE119" s="288"/>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v>20</v>
      </c>
      <c r="BG119" s="287">
        <v>20</v>
      </c>
      <c r="BH119" s="287">
        <v>20</v>
      </c>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c r="CF119" s="287"/>
      <c r="CG119" s="287"/>
      <c r="CH119" s="287"/>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row>
    <row r="120" spans="1:210" ht="28.15" customHeight="1" x14ac:dyDescent="0.2">
      <c r="A120" s="327" t="s">
        <v>434</v>
      </c>
      <c r="B120" s="299" t="s">
        <v>427</v>
      </c>
      <c r="C120" s="316" t="s">
        <v>230</v>
      </c>
      <c r="D120" s="291" t="s">
        <v>92</v>
      </c>
      <c r="E120" s="279" t="s">
        <v>129</v>
      </c>
      <c r="F120" s="309" t="s">
        <v>196</v>
      </c>
      <c r="G120" s="296" t="s">
        <v>94</v>
      </c>
      <c r="H120" s="310">
        <f t="shared" si="12"/>
        <v>1</v>
      </c>
      <c r="I120" s="310">
        <f t="shared" si="13"/>
        <v>1</v>
      </c>
      <c r="J120" s="310">
        <f t="shared" si="14"/>
        <v>1</v>
      </c>
      <c r="K120" s="283" t="s">
        <v>353</v>
      </c>
      <c r="L120" s="287"/>
      <c r="M120" s="287"/>
      <c r="N120" s="287"/>
      <c r="O120" s="287"/>
      <c r="P120" s="287"/>
      <c r="Q120" s="287"/>
      <c r="R120" s="286">
        <v>1</v>
      </c>
      <c r="S120" s="286">
        <v>1</v>
      </c>
      <c r="T120" s="286">
        <v>1</v>
      </c>
      <c r="U120" s="287"/>
      <c r="V120" s="287"/>
      <c r="W120" s="287"/>
      <c r="X120" s="287"/>
      <c r="Y120" s="287"/>
      <c r="Z120" s="288"/>
      <c r="AA120" s="288"/>
      <c r="AB120" s="288"/>
      <c r="AC120" s="288"/>
      <c r="AD120" s="288"/>
      <c r="AE120" s="288"/>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c r="CF120" s="287"/>
      <c r="CG120" s="287"/>
      <c r="CH120" s="287"/>
      <c r="CI120" s="288"/>
      <c r="CJ120" s="288"/>
      <c r="CK120" s="288"/>
      <c r="CL120" s="288"/>
      <c r="CM120" s="288"/>
      <c r="CN120" s="288"/>
      <c r="CO120" s="288"/>
      <c r="CP120" s="288"/>
      <c r="CQ120" s="288"/>
      <c r="CR120" s="288"/>
      <c r="CS120" s="288"/>
      <c r="CT120" s="288"/>
      <c r="CU120" s="288"/>
      <c r="CV120" s="288"/>
      <c r="CW120" s="288"/>
      <c r="CX120" s="288"/>
      <c r="CY120" s="288"/>
      <c r="CZ120" s="288"/>
      <c r="DA120" s="288"/>
      <c r="DB120" s="288"/>
      <c r="DC120" s="288"/>
      <c r="DD120" s="288"/>
      <c r="DE120" s="288"/>
      <c r="DF120" s="288"/>
      <c r="DG120" s="288"/>
      <c r="DH120" s="288"/>
      <c r="DI120" s="288"/>
      <c r="DJ120" s="288"/>
      <c r="DK120" s="288"/>
      <c r="DL120" s="288"/>
      <c r="DM120" s="288"/>
      <c r="DN120" s="288"/>
      <c r="DO120" s="288"/>
      <c r="DP120" s="288"/>
      <c r="DQ120" s="288"/>
      <c r="DR120" s="288"/>
      <c r="DS120" s="288"/>
      <c r="DT120" s="288"/>
      <c r="DU120" s="288"/>
      <c r="DV120" s="288"/>
      <c r="DW120" s="288"/>
      <c r="DX120" s="288"/>
      <c r="DY120" s="288"/>
      <c r="DZ120" s="288"/>
      <c r="EA120" s="288"/>
      <c r="EB120" s="288"/>
      <c r="EC120" s="288"/>
      <c r="ED120" s="288"/>
      <c r="EE120" s="288"/>
      <c r="EF120" s="288"/>
      <c r="EG120" s="288"/>
      <c r="EH120" s="288"/>
      <c r="EI120" s="288"/>
      <c r="EJ120" s="288"/>
      <c r="EK120" s="288"/>
      <c r="EL120" s="288"/>
      <c r="EM120" s="288"/>
      <c r="EN120" s="288"/>
      <c r="EO120" s="288"/>
      <c r="EP120" s="288"/>
      <c r="EQ120" s="288"/>
      <c r="ER120" s="288"/>
      <c r="ES120" s="288"/>
      <c r="ET120" s="288"/>
      <c r="EU120" s="288"/>
      <c r="EV120" s="288"/>
      <c r="EW120" s="288"/>
      <c r="EX120" s="288"/>
      <c r="EY120" s="288"/>
      <c r="EZ120" s="288"/>
      <c r="FA120" s="288"/>
      <c r="FB120" s="288"/>
      <c r="FC120" s="288"/>
      <c r="FD120" s="288"/>
      <c r="FE120" s="288"/>
      <c r="FF120" s="288"/>
      <c r="FG120" s="288"/>
      <c r="FH120" s="288"/>
      <c r="FI120" s="288"/>
      <c r="FJ120" s="288"/>
      <c r="FK120" s="288"/>
      <c r="FL120" s="288"/>
      <c r="FM120" s="288"/>
      <c r="FN120" s="288"/>
      <c r="FO120" s="288"/>
      <c r="FP120" s="288"/>
      <c r="FQ120" s="288"/>
      <c r="FR120" s="288"/>
      <c r="FS120" s="288"/>
      <c r="FT120" s="288"/>
      <c r="FU120" s="288"/>
      <c r="FV120" s="288"/>
      <c r="FW120" s="288"/>
      <c r="FX120" s="288"/>
      <c r="FY120" s="288"/>
      <c r="FZ120" s="288"/>
      <c r="GA120" s="288"/>
      <c r="GB120" s="288"/>
      <c r="GC120" s="288"/>
      <c r="GD120" s="288"/>
      <c r="GE120" s="288"/>
      <c r="GF120" s="288"/>
      <c r="GG120" s="288"/>
      <c r="GH120" s="288"/>
      <c r="GI120" s="288"/>
      <c r="GJ120" s="288"/>
      <c r="GK120" s="288"/>
      <c r="GL120" s="288"/>
      <c r="GM120" s="288"/>
      <c r="GN120" s="288"/>
      <c r="GO120" s="288"/>
      <c r="GP120" s="288"/>
      <c r="GQ120" s="288"/>
      <c r="GR120" s="288"/>
      <c r="GS120" s="288"/>
      <c r="GT120" s="288"/>
      <c r="GU120" s="288"/>
      <c r="GV120" s="288"/>
      <c r="GW120" s="288"/>
      <c r="GX120" s="288"/>
      <c r="GY120" s="288"/>
      <c r="GZ120" s="288"/>
      <c r="HA120" s="288"/>
      <c r="HB120" s="288"/>
    </row>
    <row r="121" spans="1:210" ht="30" customHeight="1" x14ac:dyDescent="0.2">
      <c r="A121" s="364" t="s">
        <v>434</v>
      </c>
      <c r="B121" s="299" t="s">
        <v>427</v>
      </c>
      <c r="C121" s="326" t="s">
        <v>230</v>
      </c>
      <c r="D121" s="299" t="s">
        <v>92</v>
      </c>
      <c r="E121" s="279" t="s">
        <v>129</v>
      </c>
      <c r="F121" s="309" t="s">
        <v>197</v>
      </c>
      <c r="G121" s="296" t="s">
        <v>102</v>
      </c>
      <c r="H121" s="310">
        <f t="shared" si="12"/>
        <v>20</v>
      </c>
      <c r="I121" s="310">
        <f t="shared" si="13"/>
        <v>20</v>
      </c>
      <c r="J121" s="310">
        <f t="shared" si="14"/>
        <v>20</v>
      </c>
      <c r="K121" s="283" t="s">
        <v>353</v>
      </c>
      <c r="L121" s="287"/>
      <c r="M121" s="287"/>
      <c r="N121" s="287"/>
      <c r="O121" s="287"/>
      <c r="P121" s="287"/>
      <c r="Q121" s="287"/>
      <c r="R121" s="286">
        <v>20</v>
      </c>
      <c r="S121" s="286">
        <v>20</v>
      </c>
      <c r="T121" s="286">
        <v>20</v>
      </c>
      <c r="U121" s="287"/>
      <c r="V121" s="287"/>
      <c r="W121" s="287"/>
      <c r="X121" s="287"/>
      <c r="Y121" s="287"/>
      <c r="Z121" s="288"/>
      <c r="AA121" s="288"/>
      <c r="AB121" s="288"/>
      <c r="AC121" s="288"/>
      <c r="AD121" s="288"/>
      <c r="AE121" s="288"/>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c r="BV121" s="287"/>
      <c r="BW121" s="287"/>
      <c r="BX121" s="287"/>
      <c r="BY121" s="287"/>
      <c r="BZ121" s="287"/>
      <c r="CA121" s="287"/>
      <c r="CB121" s="287"/>
      <c r="CC121" s="287"/>
      <c r="CD121" s="287"/>
      <c r="CE121" s="287"/>
      <c r="CF121" s="287"/>
      <c r="CG121" s="287"/>
      <c r="CH121" s="287"/>
      <c r="CI121" s="288"/>
      <c r="CJ121" s="288"/>
      <c r="CK121" s="288"/>
      <c r="CL121" s="288"/>
      <c r="CM121" s="288"/>
      <c r="CN121" s="288"/>
      <c r="CO121" s="288"/>
      <c r="CP121" s="288"/>
      <c r="CQ121" s="288"/>
      <c r="CR121" s="288"/>
      <c r="CS121" s="288"/>
      <c r="CT121" s="288"/>
      <c r="CU121" s="288"/>
      <c r="CV121" s="288"/>
      <c r="CW121" s="288"/>
      <c r="CX121" s="288"/>
      <c r="CY121" s="288"/>
      <c r="CZ121" s="288"/>
      <c r="DA121" s="288"/>
      <c r="DB121" s="288"/>
      <c r="DC121" s="288"/>
      <c r="DD121" s="288"/>
      <c r="DE121" s="288"/>
      <c r="DF121" s="288"/>
      <c r="DG121" s="288"/>
      <c r="DH121" s="288"/>
      <c r="DI121" s="288"/>
      <c r="DJ121" s="288"/>
      <c r="DK121" s="288"/>
      <c r="DL121" s="288"/>
      <c r="DM121" s="288"/>
      <c r="DN121" s="288"/>
      <c r="DO121" s="288"/>
      <c r="DP121" s="288"/>
      <c r="DQ121" s="288"/>
      <c r="DR121" s="288"/>
      <c r="DS121" s="288"/>
      <c r="DT121" s="288"/>
      <c r="DU121" s="288"/>
      <c r="DV121" s="288"/>
      <c r="DW121" s="288"/>
      <c r="DX121" s="288"/>
      <c r="DY121" s="288"/>
      <c r="DZ121" s="288"/>
      <c r="EA121" s="288"/>
      <c r="EB121" s="288"/>
      <c r="EC121" s="288"/>
      <c r="ED121" s="288"/>
      <c r="EE121" s="288"/>
      <c r="EF121" s="288"/>
      <c r="EG121" s="288"/>
      <c r="EH121" s="288"/>
      <c r="EI121" s="288"/>
      <c r="EJ121" s="288"/>
      <c r="EK121" s="288"/>
      <c r="EL121" s="288"/>
      <c r="EM121" s="288"/>
      <c r="EN121" s="288"/>
      <c r="EO121" s="288"/>
      <c r="EP121" s="288"/>
      <c r="EQ121" s="288"/>
      <c r="ER121" s="288"/>
      <c r="ES121" s="288"/>
      <c r="ET121" s="288"/>
      <c r="EU121" s="288"/>
      <c r="EV121" s="288"/>
      <c r="EW121" s="288"/>
      <c r="EX121" s="288"/>
      <c r="EY121" s="288"/>
      <c r="EZ121" s="288"/>
      <c r="FA121" s="288"/>
      <c r="FB121" s="288"/>
      <c r="FC121" s="288"/>
      <c r="FD121" s="288"/>
      <c r="FE121" s="288"/>
      <c r="FF121" s="288"/>
      <c r="FG121" s="288"/>
      <c r="FH121" s="288"/>
      <c r="FI121" s="288"/>
      <c r="FJ121" s="288"/>
      <c r="FK121" s="288"/>
      <c r="FL121" s="288"/>
      <c r="FM121" s="288"/>
      <c r="FN121" s="288"/>
      <c r="FO121" s="288"/>
      <c r="FP121" s="288"/>
      <c r="FQ121" s="288"/>
      <c r="FR121" s="288"/>
      <c r="FS121" s="288"/>
      <c r="FT121" s="288"/>
      <c r="FU121" s="288"/>
      <c r="FV121" s="288"/>
      <c r="FW121" s="288"/>
      <c r="FX121" s="288"/>
      <c r="FY121" s="288"/>
      <c r="FZ121" s="288"/>
      <c r="GA121" s="288"/>
      <c r="GB121" s="288"/>
      <c r="GC121" s="288"/>
      <c r="GD121" s="288"/>
      <c r="GE121" s="288"/>
      <c r="GF121" s="288"/>
      <c r="GG121" s="288"/>
      <c r="GH121" s="288"/>
      <c r="GI121" s="288"/>
      <c r="GJ121" s="288"/>
      <c r="GK121" s="288"/>
      <c r="GL121" s="288"/>
      <c r="GM121" s="288"/>
      <c r="GN121" s="288"/>
      <c r="GO121" s="288"/>
      <c r="GP121" s="288"/>
      <c r="GQ121" s="288"/>
      <c r="GR121" s="288"/>
      <c r="GS121" s="288"/>
      <c r="GT121" s="288"/>
      <c r="GU121" s="288"/>
      <c r="GV121" s="288"/>
      <c r="GW121" s="288"/>
      <c r="GX121" s="288"/>
      <c r="GY121" s="288"/>
      <c r="GZ121" s="288"/>
      <c r="HA121" s="288"/>
      <c r="HB121" s="288"/>
    </row>
    <row r="122" spans="1:210" ht="54" customHeight="1" x14ac:dyDescent="0.2">
      <c r="A122" s="307" t="s">
        <v>435</v>
      </c>
      <c r="B122" s="308" t="s">
        <v>427</v>
      </c>
      <c r="C122" s="295" t="s">
        <v>233</v>
      </c>
      <c r="D122" s="294" t="s">
        <v>92</v>
      </c>
      <c r="E122" s="278" t="s">
        <v>128</v>
      </c>
      <c r="F122" s="309" t="s">
        <v>196</v>
      </c>
      <c r="G122" s="296" t="s">
        <v>94</v>
      </c>
      <c r="H122" s="310">
        <f t="shared" si="12"/>
        <v>1</v>
      </c>
      <c r="I122" s="310">
        <f t="shared" si="13"/>
        <v>1</v>
      </c>
      <c r="J122" s="310">
        <f t="shared" si="14"/>
        <v>1</v>
      </c>
      <c r="K122" s="283" t="s">
        <v>353</v>
      </c>
      <c r="L122" s="287"/>
      <c r="M122" s="287"/>
      <c r="N122" s="287"/>
      <c r="O122" s="287"/>
      <c r="P122" s="287"/>
      <c r="Q122" s="287"/>
      <c r="R122" s="286">
        <v>1</v>
      </c>
      <c r="S122" s="286">
        <v>1</v>
      </c>
      <c r="T122" s="286">
        <v>1</v>
      </c>
      <c r="U122" s="287"/>
      <c r="V122" s="287"/>
      <c r="W122" s="287"/>
      <c r="X122" s="287"/>
      <c r="Y122" s="287"/>
      <c r="Z122" s="288"/>
      <c r="AA122" s="288"/>
      <c r="AB122" s="288"/>
      <c r="AC122" s="288"/>
      <c r="AD122" s="288"/>
      <c r="AE122" s="288"/>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7"/>
      <c r="BZ122" s="287"/>
      <c r="CA122" s="287"/>
      <c r="CB122" s="287"/>
      <c r="CC122" s="287"/>
      <c r="CD122" s="287"/>
      <c r="CE122" s="287"/>
      <c r="CF122" s="287"/>
      <c r="CG122" s="287"/>
      <c r="CH122" s="287"/>
      <c r="CI122" s="288"/>
      <c r="CJ122" s="288"/>
      <c r="CK122" s="288"/>
      <c r="CL122" s="288"/>
      <c r="CM122" s="288"/>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c r="DI122" s="288"/>
      <c r="DJ122" s="288"/>
      <c r="DK122" s="288"/>
      <c r="DL122" s="288"/>
      <c r="DM122" s="288"/>
      <c r="DN122" s="288"/>
      <c r="DO122" s="288"/>
      <c r="DP122" s="288"/>
      <c r="DQ122" s="288"/>
      <c r="DR122" s="288"/>
      <c r="DS122" s="288"/>
      <c r="DT122" s="288"/>
      <c r="DU122" s="288"/>
      <c r="DV122" s="288"/>
      <c r="DW122" s="288"/>
      <c r="DX122" s="288"/>
      <c r="DY122" s="288"/>
      <c r="DZ122" s="288"/>
      <c r="EA122" s="288"/>
      <c r="EB122" s="288"/>
      <c r="EC122" s="288"/>
      <c r="ED122" s="288"/>
      <c r="EE122" s="288"/>
      <c r="EF122" s="288"/>
      <c r="EG122" s="288"/>
      <c r="EH122" s="288"/>
      <c r="EI122" s="288"/>
      <c r="EJ122" s="288"/>
      <c r="EK122" s="288"/>
      <c r="EL122" s="288"/>
      <c r="EM122" s="288"/>
      <c r="EN122" s="288"/>
      <c r="EO122" s="288"/>
      <c r="EP122" s="288"/>
      <c r="EQ122" s="288"/>
      <c r="ER122" s="288"/>
      <c r="ES122" s="288"/>
      <c r="ET122" s="288"/>
      <c r="EU122" s="288"/>
      <c r="EV122" s="288"/>
      <c r="EW122" s="288"/>
      <c r="EX122" s="288"/>
      <c r="EY122" s="288"/>
      <c r="EZ122" s="288"/>
      <c r="FA122" s="288"/>
      <c r="FB122" s="288"/>
      <c r="FC122" s="288"/>
      <c r="FD122" s="288"/>
      <c r="FE122" s="288"/>
      <c r="FF122" s="288"/>
      <c r="FG122" s="288"/>
      <c r="FH122" s="288"/>
      <c r="FI122" s="288"/>
      <c r="FJ122" s="288"/>
      <c r="FK122" s="288"/>
      <c r="FL122" s="288"/>
      <c r="FM122" s="288"/>
      <c r="FN122" s="288"/>
      <c r="FO122" s="288"/>
      <c r="FP122" s="288"/>
      <c r="FQ122" s="288"/>
      <c r="FR122" s="288"/>
      <c r="FS122" s="288"/>
      <c r="FT122" s="288"/>
      <c r="FU122" s="288"/>
      <c r="FV122" s="288"/>
      <c r="FW122" s="288"/>
      <c r="FX122" s="288"/>
      <c r="FY122" s="288"/>
      <c r="FZ122" s="288"/>
      <c r="GA122" s="288"/>
      <c r="GB122" s="288"/>
      <c r="GC122" s="288"/>
      <c r="GD122" s="288"/>
      <c r="GE122" s="288"/>
      <c r="GF122" s="288"/>
      <c r="GG122" s="288"/>
      <c r="GH122" s="288"/>
      <c r="GI122" s="288"/>
      <c r="GJ122" s="288"/>
      <c r="GK122" s="288"/>
      <c r="GL122" s="288"/>
      <c r="GM122" s="288"/>
      <c r="GN122" s="288"/>
      <c r="GO122" s="288"/>
      <c r="GP122" s="288"/>
      <c r="GQ122" s="288"/>
      <c r="GR122" s="288"/>
      <c r="GS122" s="288"/>
      <c r="GT122" s="288"/>
      <c r="GU122" s="288"/>
      <c r="GV122" s="288"/>
      <c r="GW122" s="288"/>
      <c r="GX122" s="288"/>
      <c r="GY122" s="288"/>
      <c r="GZ122" s="288"/>
      <c r="HA122" s="288"/>
      <c r="HB122" s="288"/>
    </row>
    <row r="123" spans="1:210" ht="52.5" customHeight="1" x14ac:dyDescent="0.2">
      <c r="A123" s="374" t="s">
        <v>435</v>
      </c>
      <c r="B123" s="325" t="s">
        <v>427</v>
      </c>
      <c r="C123" s="299" t="s">
        <v>233</v>
      </c>
      <c r="D123" s="326" t="s">
        <v>92</v>
      </c>
      <c r="E123" s="290" t="s">
        <v>128</v>
      </c>
      <c r="F123" s="356" t="s">
        <v>197</v>
      </c>
      <c r="G123" s="293" t="s">
        <v>102</v>
      </c>
      <c r="H123" s="310">
        <f t="shared" si="12"/>
        <v>20</v>
      </c>
      <c r="I123" s="310">
        <f t="shared" si="13"/>
        <v>20</v>
      </c>
      <c r="J123" s="310">
        <f t="shared" si="14"/>
        <v>20</v>
      </c>
      <c r="K123" s="283" t="s">
        <v>353</v>
      </c>
      <c r="L123" s="287"/>
      <c r="M123" s="287"/>
      <c r="N123" s="287"/>
      <c r="O123" s="287"/>
      <c r="P123" s="287"/>
      <c r="Q123" s="287"/>
      <c r="R123" s="286">
        <v>20</v>
      </c>
      <c r="S123" s="286">
        <v>20</v>
      </c>
      <c r="T123" s="286">
        <v>20</v>
      </c>
      <c r="U123" s="287"/>
      <c r="V123" s="287"/>
      <c r="W123" s="287"/>
      <c r="X123" s="287"/>
      <c r="Y123" s="287"/>
      <c r="Z123" s="288"/>
      <c r="AA123" s="288"/>
      <c r="AB123" s="288"/>
      <c r="AC123" s="288"/>
      <c r="AD123" s="288"/>
      <c r="AE123" s="288"/>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c r="BZ123" s="287"/>
      <c r="CA123" s="287"/>
      <c r="CB123" s="287"/>
      <c r="CC123" s="287"/>
      <c r="CD123" s="287"/>
      <c r="CE123" s="287"/>
      <c r="CF123" s="287"/>
      <c r="CG123" s="287"/>
      <c r="CH123" s="287"/>
      <c r="CI123" s="288"/>
      <c r="CJ123" s="288"/>
      <c r="CK123" s="288"/>
      <c r="CL123" s="288"/>
      <c r="CM123" s="288"/>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288"/>
      <c r="DP123" s="288"/>
      <c r="DQ123" s="288"/>
      <c r="DR123" s="288"/>
      <c r="DS123" s="288"/>
      <c r="DT123" s="288"/>
      <c r="DU123" s="288"/>
      <c r="DV123" s="288"/>
      <c r="DW123" s="288"/>
      <c r="DX123" s="288"/>
      <c r="DY123" s="288"/>
      <c r="DZ123" s="288"/>
      <c r="EA123" s="288"/>
      <c r="EB123" s="288"/>
      <c r="EC123" s="288"/>
      <c r="ED123" s="288"/>
      <c r="EE123" s="288"/>
      <c r="EF123" s="288"/>
      <c r="EG123" s="288"/>
      <c r="EH123" s="288"/>
      <c r="EI123" s="288"/>
      <c r="EJ123" s="288"/>
      <c r="EK123" s="288"/>
      <c r="EL123" s="288"/>
      <c r="EM123" s="288"/>
      <c r="EN123" s="288"/>
      <c r="EO123" s="288"/>
      <c r="EP123" s="288"/>
      <c r="EQ123" s="288"/>
      <c r="ER123" s="288"/>
      <c r="ES123" s="288"/>
      <c r="ET123" s="288"/>
      <c r="EU123" s="288"/>
      <c r="EV123" s="288"/>
      <c r="EW123" s="288"/>
      <c r="EX123" s="288"/>
      <c r="EY123" s="288"/>
      <c r="EZ123" s="288"/>
      <c r="FA123" s="288"/>
      <c r="FB123" s="288"/>
      <c r="FC123" s="288"/>
      <c r="FD123" s="288"/>
      <c r="FE123" s="288"/>
      <c r="FF123" s="288"/>
      <c r="FG123" s="288"/>
      <c r="FH123" s="288"/>
      <c r="FI123" s="288"/>
      <c r="FJ123" s="288"/>
      <c r="FK123" s="288"/>
      <c r="FL123" s="288"/>
      <c r="FM123" s="288"/>
      <c r="FN123" s="288"/>
      <c r="FO123" s="288"/>
      <c r="FP123" s="288"/>
      <c r="FQ123" s="288"/>
      <c r="FR123" s="288"/>
      <c r="FS123" s="288"/>
      <c r="FT123" s="288"/>
      <c r="FU123" s="288"/>
      <c r="FV123" s="288"/>
      <c r="FW123" s="288"/>
      <c r="FX123" s="288"/>
      <c r="FY123" s="288"/>
      <c r="FZ123" s="288"/>
      <c r="GA123" s="288"/>
      <c r="GB123" s="288"/>
      <c r="GC123" s="288"/>
      <c r="GD123" s="288"/>
      <c r="GE123" s="288"/>
      <c r="GF123" s="288"/>
      <c r="GG123" s="288"/>
      <c r="GH123" s="288"/>
      <c r="GI123" s="288"/>
      <c r="GJ123" s="288"/>
      <c r="GK123" s="288"/>
      <c r="GL123" s="288"/>
      <c r="GM123" s="288"/>
      <c r="GN123" s="288"/>
      <c r="GO123" s="288"/>
      <c r="GP123" s="288"/>
      <c r="GQ123" s="288"/>
      <c r="GR123" s="288"/>
      <c r="GS123" s="288"/>
      <c r="GT123" s="288"/>
      <c r="GU123" s="288"/>
      <c r="GV123" s="288"/>
      <c r="GW123" s="288"/>
      <c r="GX123" s="288"/>
      <c r="GY123" s="288"/>
      <c r="GZ123" s="288"/>
      <c r="HA123" s="288"/>
      <c r="HB123" s="288"/>
    </row>
    <row r="124" spans="1:210" ht="44.25" customHeight="1" x14ac:dyDescent="0.2">
      <c r="A124" s="307" t="s">
        <v>436</v>
      </c>
      <c r="B124" s="308" t="s">
        <v>427</v>
      </c>
      <c r="C124" s="295" t="s">
        <v>238</v>
      </c>
      <c r="D124" s="294" t="s">
        <v>437</v>
      </c>
      <c r="E124" s="375" t="s">
        <v>121</v>
      </c>
      <c r="F124" s="279" t="s">
        <v>438</v>
      </c>
      <c r="G124" s="296" t="s">
        <v>94</v>
      </c>
      <c r="H124" s="310">
        <f t="shared" si="12"/>
        <v>1</v>
      </c>
      <c r="I124" s="310">
        <f t="shared" si="13"/>
        <v>1</v>
      </c>
      <c r="J124" s="310">
        <f t="shared" si="14"/>
        <v>1</v>
      </c>
      <c r="K124" s="283" t="s">
        <v>353</v>
      </c>
      <c r="L124" s="338"/>
      <c r="M124" s="287"/>
      <c r="N124" s="287"/>
      <c r="O124" s="286">
        <v>1</v>
      </c>
      <c r="P124" s="286">
        <v>1</v>
      </c>
      <c r="Q124" s="286">
        <v>1</v>
      </c>
      <c r="R124" s="287"/>
      <c r="S124" s="287"/>
      <c r="T124" s="287"/>
      <c r="U124" s="287"/>
      <c r="V124" s="287"/>
      <c r="W124" s="287"/>
      <c r="X124" s="287"/>
      <c r="Y124" s="287"/>
      <c r="Z124" s="288"/>
      <c r="AA124" s="288"/>
      <c r="AB124" s="288"/>
      <c r="AC124" s="288"/>
      <c r="AD124" s="288"/>
      <c r="AE124" s="288"/>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c r="CF124" s="287"/>
      <c r="CG124" s="287"/>
      <c r="CH124" s="287"/>
      <c r="CI124" s="288"/>
      <c r="CJ124" s="288"/>
      <c r="CK124" s="288"/>
      <c r="CL124" s="288"/>
      <c r="CM124" s="288"/>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c r="DI124" s="288"/>
      <c r="DJ124" s="288"/>
      <c r="DK124" s="288"/>
      <c r="DL124" s="288"/>
      <c r="DM124" s="288"/>
      <c r="DN124" s="288"/>
      <c r="DO124" s="288"/>
      <c r="DP124" s="288"/>
      <c r="DQ124" s="288"/>
      <c r="DR124" s="288"/>
      <c r="DS124" s="288"/>
      <c r="DT124" s="288"/>
      <c r="DU124" s="288"/>
      <c r="DV124" s="288"/>
      <c r="DW124" s="288"/>
      <c r="DX124" s="288"/>
      <c r="DY124" s="288"/>
      <c r="DZ124" s="288"/>
      <c r="EA124" s="288"/>
      <c r="EB124" s="288"/>
      <c r="EC124" s="288"/>
      <c r="ED124" s="288"/>
      <c r="EE124" s="288"/>
      <c r="EF124" s="288"/>
      <c r="EG124" s="288"/>
      <c r="EH124" s="288"/>
      <c r="EI124" s="288"/>
      <c r="EJ124" s="288"/>
      <c r="EK124" s="288"/>
      <c r="EL124" s="288"/>
      <c r="EM124" s="288"/>
      <c r="EN124" s="288"/>
      <c r="EO124" s="288"/>
      <c r="EP124" s="288"/>
      <c r="EQ124" s="288"/>
      <c r="ER124" s="288"/>
      <c r="ES124" s="288"/>
      <c r="ET124" s="288"/>
      <c r="EU124" s="288"/>
      <c r="EV124" s="288"/>
      <c r="EW124" s="288"/>
      <c r="EX124" s="288"/>
      <c r="EY124" s="288"/>
      <c r="EZ124" s="288"/>
      <c r="FA124" s="288"/>
      <c r="FB124" s="288"/>
      <c r="FC124" s="288"/>
      <c r="FD124" s="288"/>
      <c r="FE124" s="288"/>
      <c r="FF124" s="288"/>
      <c r="FG124" s="288"/>
      <c r="FH124" s="288"/>
      <c r="FI124" s="288"/>
      <c r="FJ124" s="288"/>
      <c r="FK124" s="288"/>
      <c r="FL124" s="288"/>
      <c r="FM124" s="288"/>
      <c r="FN124" s="288"/>
      <c r="FO124" s="288"/>
      <c r="FP124" s="288"/>
      <c r="FQ124" s="288"/>
      <c r="FR124" s="288"/>
      <c r="FS124" s="288"/>
      <c r="FT124" s="288"/>
      <c r="FU124" s="288"/>
      <c r="FV124" s="288"/>
      <c r="FW124" s="288"/>
      <c r="FX124" s="288"/>
      <c r="FY124" s="288"/>
      <c r="FZ124" s="288"/>
      <c r="GA124" s="288"/>
      <c r="GB124" s="288"/>
      <c r="GC124" s="288"/>
      <c r="GD124" s="288"/>
      <c r="GE124" s="288"/>
      <c r="GF124" s="288"/>
      <c r="GG124" s="288"/>
      <c r="GH124" s="288"/>
      <c r="GI124" s="288"/>
      <c r="GJ124" s="288"/>
      <c r="GK124" s="288"/>
      <c r="GL124" s="288"/>
      <c r="GM124" s="288"/>
      <c r="GN124" s="288"/>
      <c r="GO124" s="288"/>
      <c r="GP124" s="288"/>
      <c r="GQ124" s="288"/>
      <c r="GR124" s="288"/>
      <c r="GS124" s="288"/>
      <c r="GT124" s="288"/>
      <c r="GU124" s="288"/>
      <c r="GV124" s="288"/>
      <c r="GW124" s="288"/>
      <c r="GX124" s="288"/>
      <c r="GY124" s="288"/>
      <c r="GZ124" s="288"/>
      <c r="HA124" s="288"/>
      <c r="HB124" s="288"/>
    </row>
    <row r="125" spans="1:210" ht="28.5" customHeight="1" x14ac:dyDescent="0.2">
      <c r="A125" s="317" t="s">
        <v>436</v>
      </c>
      <c r="B125" s="325" t="s">
        <v>427</v>
      </c>
      <c r="C125" s="299" t="s">
        <v>238</v>
      </c>
      <c r="D125" s="326" t="s">
        <v>439</v>
      </c>
      <c r="E125" s="375" t="s">
        <v>123</v>
      </c>
      <c r="F125" s="279" t="s">
        <v>438</v>
      </c>
      <c r="G125" s="296" t="s">
        <v>94</v>
      </c>
      <c r="H125" s="310">
        <f t="shared" si="12"/>
        <v>1</v>
      </c>
      <c r="I125" s="310">
        <f t="shared" si="13"/>
        <v>1</v>
      </c>
      <c r="J125" s="310">
        <f t="shared" si="14"/>
        <v>1</v>
      </c>
      <c r="K125" s="283" t="s">
        <v>353</v>
      </c>
      <c r="L125" s="338"/>
      <c r="M125" s="287"/>
      <c r="N125" s="287"/>
      <c r="O125" s="286">
        <v>1</v>
      </c>
      <c r="P125" s="286">
        <v>1</v>
      </c>
      <c r="Q125" s="286">
        <v>1</v>
      </c>
      <c r="R125" s="287"/>
      <c r="S125" s="287"/>
      <c r="T125" s="287"/>
      <c r="U125" s="287"/>
      <c r="V125" s="287"/>
      <c r="W125" s="287"/>
      <c r="X125" s="287"/>
      <c r="Y125" s="287"/>
      <c r="Z125" s="288"/>
      <c r="AA125" s="288"/>
      <c r="AB125" s="288"/>
      <c r="AC125" s="288"/>
      <c r="AD125" s="288"/>
      <c r="AE125" s="288"/>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c r="CF125" s="287"/>
      <c r="CG125" s="287"/>
      <c r="CH125" s="287"/>
      <c r="CI125" s="288"/>
      <c r="CJ125" s="288"/>
      <c r="CK125" s="288"/>
      <c r="CL125" s="288"/>
      <c r="CM125" s="288"/>
      <c r="CN125" s="288"/>
      <c r="CO125" s="288"/>
      <c r="CP125" s="288"/>
      <c r="CQ125" s="288"/>
      <c r="CR125" s="288"/>
      <c r="CS125" s="288"/>
      <c r="CT125" s="288"/>
      <c r="CU125" s="288"/>
      <c r="CV125" s="288"/>
      <c r="CW125" s="288"/>
      <c r="CX125" s="288"/>
      <c r="CY125" s="288"/>
      <c r="CZ125" s="288"/>
      <c r="DA125" s="288"/>
      <c r="DB125" s="288"/>
      <c r="DC125" s="288"/>
      <c r="DD125" s="288"/>
      <c r="DE125" s="288"/>
      <c r="DF125" s="288"/>
      <c r="DG125" s="288"/>
      <c r="DH125" s="288"/>
      <c r="DI125" s="288"/>
      <c r="DJ125" s="288"/>
      <c r="DK125" s="288"/>
      <c r="DL125" s="288"/>
      <c r="DM125" s="288"/>
      <c r="DN125" s="288"/>
      <c r="DO125" s="288"/>
      <c r="DP125" s="288"/>
      <c r="DQ125" s="288"/>
      <c r="DR125" s="288"/>
      <c r="DS125" s="288"/>
      <c r="DT125" s="288"/>
      <c r="DU125" s="288"/>
      <c r="DV125" s="288"/>
      <c r="DW125" s="288"/>
      <c r="DX125" s="288"/>
      <c r="DY125" s="288"/>
      <c r="DZ125" s="288"/>
      <c r="EA125" s="288"/>
      <c r="EB125" s="288"/>
      <c r="EC125" s="288"/>
      <c r="ED125" s="288"/>
      <c r="EE125" s="288"/>
      <c r="EF125" s="288"/>
      <c r="EG125" s="288"/>
      <c r="EH125" s="288"/>
      <c r="EI125" s="288"/>
      <c r="EJ125" s="288"/>
      <c r="EK125" s="288"/>
      <c r="EL125" s="288"/>
      <c r="EM125" s="288"/>
      <c r="EN125" s="288"/>
      <c r="EO125" s="288"/>
      <c r="EP125" s="288"/>
      <c r="EQ125" s="288"/>
      <c r="ER125" s="288"/>
      <c r="ES125" s="288"/>
      <c r="ET125" s="288"/>
      <c r="EU125" s="288"/>
      <c r="EV125" s="288"/>
      <c r="EW125" s="288"/>
      <c r="EX125" s="288"/>
      <c r="EY125" s="288"/>
      <c r="EZ125" s="288"/>
      <c r="FA125" s="288"/>
      <c r="FB125" s="288"/>
      <c r="FC125" s="288"/>
      <c r="FD125" s="288"/>
      <c r="FE125" s="288"/>
      <c r="FF125" s="288"/>
      <c r="FG125" s="288"/>
      <c r="FH125" s="288"/>
      <c r="FI125" s="288"/>
      <c r="FJ125" s="288"/>
      <c r="FK125" s="288"/>
      <c r="FL125" s="288"/>
      <c r="FM125" s="288"/>
      <c r="FN125" s="288"/>
      <c r="FO125" s="288"/>
      <c r="FP125" s="288"/>
      <c r="FQ125" s="288"/>
      <c r="FR125" s="288"/>
      <c r="FS125" s="288"/>
      <c r="FT125" s="288"/>
      <c r="FU125" s="288"/>
      <c r="FV125" s="288"/>
      <c r="FW125" s="288"/>
      <c r="FX125" s="288"/>
      <c r="FY125" s="288"/>
      <c r="FZ125" s="288"/>
      <c r="GA125" s="288"/>
      <c r="GB125" s="288"/>
      <c r="GC125" s="288"/>
      <c r="GD125" s="288"/>
      <c r="GE125" s="288"/>
      <c r="GF125" s="288"/>
      <c r="GG125" s="288"/>
      <c r="GH125" s="288"/>
      <c r="GI125" s="288"/>
      <c r="GJ125" s="288"/>
      <c r="GK125" s="288"/>
      <c r="GL125" s="288"/>
      <c r="GM125" s="288"/>
      <c r="GN125" s="288"/>
      <c r="GO125" s="288"/>
      <c r="GP125" s="288"/>
      <c r="GQ125" s="288"/>
      <c r="GR125" s="288"/>
      <c r="GS125" s="288"/>
      <c r="GT125" s="288"/>
      <c r="GU125" s="288"/>
      <c r="GV125" s="288"/>
      <c r="GW125" s="288"/>
      <c r="GX125" s="288"/>
      <c r="GY125" s="288"/>
      <c r="GZ125" s="288"/>
      <c r="HA125" s="288"/>
      <c r="HB125" s="288"/>
    </row>
    <row r="126" spans="1:210" ht="54.75" customHeight="1" x14ac:dyDescent="0.2">
      <c r="A126" s="317" t="s">
        <v>436</v>
      </c>
      <c r="B126" s="325" t="s">
        <v>427</v>
      </c>
      <c r="C126" s="299" t="s">
        <v>238</v>
      </c>
      <c r="D126" s="326" t="s">
        <v>439</v>
      </c>
      <c r="E126" s="375" t="s">
        <v>99</v>
      </c>
      <c r="F126" s="279" t="s">
        <v>438</v>
      </c>
      <c r="G126" s="296" t="s">
        <v>94</v>
      </c>
      <c r="H126" s="310">
        <f t="shared" si="12"/>
        <v>1</v>
      </c>
      <c r="I126" s="310">
        <f t="shared" si="13"/>
        <v>1</v>
      </c>
      <c r="J126" s="310">
        <f t="shared" si="14"/>
        <v>1</v>
      </c>
      <c r="K126" s="283" t="s">
        <v>353</v>
      </c>
      <c r="L126" s="338"/>
      <c r="M126" s="287"/>
      <c r="N126" s="287"/>
      <c r="O126" s="286">
        <v>1</v>
      </c>
      <c r="P126" s="286">
        <v>1</v>
      </c>
      <c r="Q126" s="286">
        <v>1</v>
      </c>
      <c r="R126" s="287"/>
      <c r="S126" s="287"/>
      <c r="T126" s="287"/>
      <c r="U126" s="287"/>
      <c r="V126" s="287"/>
      <c r="W126" s="287"/>
      <c r="X126" s="287"/>
      <c r="Y126" s="287"/>
      <c r="Z126" s="288"/>
      <c r="AA126" s="288"/>
      <c r="AB126" s="288"/>
      <c r="AC126" s="288"/>
      <c r="AD126" s="288"/>
      <c r="AE126" s="288"/>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7"/>
      <c r="CE126" s="287"/>
      <c r="CF126" s="287"/>
      <c r="CG126" s="287"/>
      <c r="CH126" s="287"/>
      <c r="CI126" s="288"/>
      <c r="CJ126" s="288"/>
      <c r="CK126" s="288"/>
      <c r="CL126" s="288"/>
      <c r="CM126" s="288"/>
      <c r="CN126" s="288"/>
      <c r="CO126" s="288"/>
      <c r="CP126" s="288"/>
      <c r="CQ126" s="288"/>
      <c r="CR126" s="288"/>
      <c r="CS126" s="288"/>
      <c r="CT126" s="288"/>
      <c r="CU126" s="288"/>
      <c r="CV126" s="288"/>
      <c r="CW126" s="288"/>
      <c r="CX126" s="288"/>
      <c r="CY126" s="288"/>
      <c r="CZ126" s="288"/>
      <c r="DA126" s="288"/>
      <c r="DB126" s="288"/>
      <c r="DC126" s="288"/>
      <c r="DD126" s="288"/>
      <c r="DE126" s="288"/>
      <c r="DF126" s="288"/>
      <c r="DG126" s="288"/>
      <c r="DH126" s="288"/>
      <c r="DI126" s="288"/>
      <c r="DJ126" s="288"/>
      <c r="DK126" s="288"/>
      <c r="DL126" s="288"/>
      <c r="DM126" s="288"/>
      <c r="DN126" s="288"/>
      <c r="DO126" s="288"/>
      <c r="DP126" s="288"/>
      <c r="DQ126" s="288"/>
      <c r="DR126" s="288"/>
      <c r="DS126" s="288"/>
      <c r="DT126" s="288"/>
      <c r="DU126" s="288"/>
      <c r="DV126" s="288"/>
      <c r="DW126" s="288"/>
      <c r="DX126" s="288"/>
      <c r="DY126" s="288"/>
      <c r="DZ126" s="288"/>
      <c r="EA126" s="288"/>
      <c r="EB126" s="288"/>
      <c r="EC126" s="288"/>
      <c r="ED126" s="288"/>
      <c r="EE126" s="288"/>
      <c r="EF126" s="288"/>
      <c r="EG126" s="288"/>
      <c r="EH126" s="288"/>
      <c r="EI126" s="288"/>
      <c r="EJ126" s="288"/>
      <c r="EK126" s="288"/>
      <c r="EL126" s="288"/>
      <c r="EM126" s="288"/>
      <c r="EN126" s="288"/>
      <c r="EO126" s="288"/>
      <c r="EP126" s="288"/>
      <c r="EQ126" s="288"/>
      <c r="ER126" s="288"/>
      <c r="ES126" s="288"/>
      <c r="ET126" s="288"/>
      <c r="EU126" s="288"/>
      <c r="EV126" s="288"/>
      <c r="EW126" s="288"/>
      <c r="EX126" s="288"/>
      <c r="EY126" s="288"/>
      <c r="EZ126" s="288"/>
      <c r="FA126" s="288"/>
      <c r="FB126" s="288"/>
      <c r="FC126" s="288"/>
      <c r="FD126" s="288"/>
      <c r="FE126" s="288"/>
      <c r="FF126" s="288"/>
      <c r="FG126" s="288"/>
      <c r="FH126" s="288"/>
      <c r="FI126" s="288"/>
      <c r="FJ126" s="288"/>
      <c r="FK126" s="288"/>
      <c r="FL126" s="288"/>
      <c r="FM126" s="288"/>
      <c r="FN126" s="288"/>
      <c r="FO126" s="288"/>
      <c r="FP126" s="288"/>
      <c r="FQ126" s="288"/>
      <c r="FR126" s="288"/>
      <c r="FS126" s="288"/>
      <c r="FT126" s="288"/>
      <c r="FU126" s="288"/>
      <c r="FV126" s="288"/>
      <c r="FW126" s="288"/>
      <c r="FX126" s="288"/>
      <c r="FY126" s="288"/>
      <c r="FZ126" s="288"/>
      <c r="GA126" s="288"/>
      <c r="GB126" s="288"/>
      <c r="GC126" s="288"/>
      <c r="GD126" s="288"/>
      <c r="GE126" s="288"/>
      <c r="GF126" s="288"/>
      <c r="GG126" s="288"/>
      <c r="GH126" s="288"/>
      <c r="GI126" s="288"/>
      <c r="GJ126" s="288"/>
      <c r="GK126" s="288"/>
      <c r="GL126" s="288"/>
      <c r="GM126" s="288"/>
      <c r="GN126" s="288"/>
      <c r="GO126" s="288"/>
      <c r="GP126" s="288"/>
      <c r="GQ126" s="288"/>
      <c r="GR126" s="288"/>
      <c r="GS126" s="288"/>
      <c r="GT126" s="288"/>
      <c r="GU126" s="288"/>
      <c r="GV126" s="288"/>
      <c r="GW126" s="288"/>
      <c r="GX126" s="288"/>
      <c r="GY126" s="288"/>
      <c r="GZ126" s="288"/>
      <c r="HA126" s="288"/>
      <c r="HB126" s="288"/>
    </row>
    <row r="127" spans="1:210" ht="53.25" customHeight="1" x14ac:dyDescent="0.2">
      <c r="A127" s="317" t="s">
        <v>436</v>
      </c>
      <c r="B127" s="325" t="s">
        <v>427</v>
      </c>
      <c r="C127" s="299" t="s">
        <v>238</v>
      </c>
      <c r="D127" s="326" t="s">
        <v>439</v>
      </c>
      <c r="E127" s="375" t="s">
        <v>126</v>
      </c>
      <c r="F127" s="279" t="s">
        <v>438</v>
      </c>
      <c r="G127" s="296" t="s">
        <v>94</v>
      </c>
      <c r="H127" s="310">
        <f t="shared" si="12"/>
        <v>1</v>
      </c>
      <c r="I127" s="310">
        <f t="shared" si="13"/>
        <v>1</v>
      </c>
      <c r="J127" s="310">
        <f t="shared" si="14"/>
        <v>1</v>
      </c>
      <c r="K127" s="283" t="s">
        <v>353</v>
      </c>
      <c r="L127" s="376"/>
      <c r="M127" s="377"/>
      <c r="N127" s="377"/>
      <c r="O127" s="378">
        <v>1</v>
      </c>
      <c r="P127" s="378">
        <v>1</v>
      </c>
      <c r="Q127" s="378">
        <v>1</v>
      </c>
      <c r="R127" s="377"/>
      <c r="S127" s="377"/>
      <c r="T127" s="377"/>
      <c r="U127" s="377"/>
      <c r="V127" s="377"/>
      <c r="W127" s="377"/>
      <c r="X127" s="377"/>
      <c r="Y127" s="377"/>
      <c r="Z127" s="379"/>
      <c r="AA127" s="379"/>
      <c r="AB127" s="379"/>
      <c r="AC127" s="379"/>
      <c r="AD127" s="379"/>
      <c r="AE127" s="379"/>
      <c r="AF127" s="377"/>
      <c r="AG127" s="377"/>
      <c r="AH127" s="377"/>
      <c r="AI127" s="377"/>
      <c r="AJ127" s="377"/>
      <c r="AK127" s="377"/>
      <c r="AL127" s="377"/>
      <c r="AM127" s="377"/>
      <c r="AN127" s="377"/>
      <c r="AO127" s="377"/>
      <c r="AP127" s="377"/>
      <c r="AQ127" s="377"/>
      <c r="AR127" s="377"/>
      <c r="AS127" s="377"/>
      <c r="AT127" s="377"/>
      <c r="AU127" s="377"/>
      <c r="AV127" s="377"/>
      <c r="AW127" s="377"/>
      <c r="AX127" s="377"/>
      <c r="AY127" s="377"/>
      <c r="AZ127" s="377"/>
      <c r="BA127" s="377"/>
      <c r="BB127" s="377"/>
      <c r="BC127" s="377"/>
      <c r="BD127" s="377"/>
      <c r="BE127" s="377"/>
      <c r="BF127" s="377"/>
      <c r="BG127" s="377"/>
      <c r="BH127" s="377"/>
      <c r="BI127" s="377"/>
      <c r="BJ127" s="377"/>
      <c r="BK127" s="377"/>
      <c r="BL127" s="377"/>
      <c r="BM127" s="377"/>
      <c r="BN127" s="377"/>
      <c r="BO127" s="377"/>
      <c r="BP127" s="377"/>
      <c r="BQ127" s="377"/>
      <c r="BR127" s="377"/>
      <c r="BS127" s="377"/>
      <c r="BT127" s="377"/>
      <c r="BU127" s="377"/>
      <c r="BV127" s="377"/>
      <c r="BW127" s="377"/>
      <c r="BX127" s="377"/>
      <c r="BY127" s="377"/>
      <c r="BZ127" s="377"/>
      <c r="CA127" s="377"/>
      <c r="CB127" s="377"/>
      <c r="CC127" s="377"/>
      <c r="CD127" s="377"/>
      <c r="CE127" s="377"/>
      <c r="CF127" s="377"/>
      <c r="CG127" s="377"/>
      <c r="CH127" s="377"/>
      <c r="CI127" s="379"/>
      <c r="CJ127" s="379"/>
      <c r="CK127" s="379"/>
      <c r="CL127" s="379"/>
      <c r="CM127" s="379"/>
      <c r="CN127" s="379"/>
      <c r="CO127" s="379"/>
      <c r="CP127" s="379"/>
      <c r="CQ127" s="379"/>
      <c r="CR127" s="379"/>
      <c r="CS127" s="379"/>
      <c r="CT127" s="379"/>
      <c r="CU127" s="379"/>
      <c r="CV127" s="379"/>
      <c r="CW127" s="379"/>
      <c r="CX127" s="379"/>
      <c r="CY127" s="379"/>
      <c r="CZ127" s="379"/>
      <c r="DA127" s="379"/>
      <c r="DB127" s="379"/>
      <c r="DC127" s="379"/>
      <c r="DD127" s="379"/>
      <c r="DE127" s="379"/>
      <c r="DF127" s="379"/>
      <c r="DG127" s="379"/>
      <c r="DH127" s="379"/>
      <c r="DI127" s="379"/>
      <c r="DJ127" s="379"/>
      <c r="DK127" s="379"/>
      <c r="DL127" s="379"/>
      <c r="DM127" s="379"/>
      <c r="DN127" s="379"/>
      <c r="DO127" s="379"/>
      <c r="DP127" s="379"/>
      <c r="DQ127" s="379"/>
      <c r="DR127" s="379"/>
      <c r="DS127" s="379"/>
      <c r="DT127" s="379"/>
      <c r="DU127" s="379"/>
      <c r="DV127" s="379"/>
      <c r="DW127" s="379"/>
      <c r="DX127" s="379"/>
      <c r="DY127" s="379"/>
      <c r="DZ127" s="379"/>
      <c r="EA127" s="379"/>
      <c r="EB127" s="379"/>
      <c r="EC127" s="379"/>
      <c r="ED127" s="379"/>
      <c r="EE127" s="379"/>
      <c r="EF127" s="379"/>
      <c r="EG127" s="379"/>
      <c r="EH127" s="379"/>
      <c r="EI127" s="379"/>
      <c r="EJ127" s="379"/>
      <c r="EK127" s="379"/>
      <c r="EL127" s="379"/>
      <c r="EM127" s="379"/>
      <c r="EN127" s="379"/>
      <c r="EO127" s="379"/>
      <c r="EP127" s="379"/>
      <c r="EQ127" s="379"/>
      <c r="ER127" s="379"/>
      <c r="ES127" s="379"/>
      <c r="ET127" s="379"/>
      <c r="EU127" s="379"/>
      <c r="EV127" s="379"/>
      <c r="EW127" s="379"/>
      <c r="EX127" s="379"/>
      <c r="EY127" s="379"/>
      <c r="EZ127" s="379"/>
      <c r="FA127" s="379"/>
      <c r="FB127" s="379"/>
      <c r="FC127" s="379"/>
      <c r="FD127" s="379"/>
      <c r="FE127" s="379"/>
      <c r="FF127" s="379"/>
      <c r="FG127" s="379"/>
      <c r="FH127" s="379"/>
      <c r="FI127" s="379"/>
      <c r="FJ127" s="379"/>
      <c r="FK127" s="379"/>
      <c r="FL127" s="379"/>
      <c r="FM127" s="379"/>
      <c r="FN127" s="379"/>
      <c r="FO127" s="379"/>
      <c r="FP127" s="379"/>
      <c r="FQ127" s="379"/>
      <c r="FR127" s="379"/>
      <c r="FS127" s="379"/>
      <c r="FT127" s="379"/>
      <c r="FU127" s="379"/>
      <c r="FV127" s="379"/>
      <c r="FW127" s="379"/>
      <c r="FX127" s="379"/>
      <c r="FY127" s="379"/>
      <c r="FZ127" s="379"/>
      <c r="GA127" s="379"/>
      <c r="GB127" s="379"/>
      <c r="GC127" s="379"/>
      <c r="GD127" s="379"/>
      <c r="GE127" s="379"/>
      <c r="GF127" s="379"/>
      <c r="GG127" s="379"/>
      <c r="GH127" s="379"/>
      <c r="GI127" s="379"/>
      <c r="GJ127" s="379"/>
      <c r="GK127" s="379"/>
      <c r="GL127" s="379"/>
      <c r="GM127" s="379"/>
      <c r="GN127" s="379"/>
      <c r="GO127" s="379"/>
      <c r="GP127" s="379"/>
      <c r="GQ127" s="379"/>
      <c r="GR127" s="379"/>
      <c r="GS127" s="379"/>
      <c r="GT127" s="379"/>
      <c r="GU127" s="379"/>
      <c r="GV127" s="379"/>
      <c r="GW127" s="379"/>
      <c r="GX127" s="379"/>
      <c r="GY127" s="379"/>
      <c r="GZ127" s="379"/>
      <c r="HA127" s="379"/>
      <c r="HB127" s="379"/>
    </row>
    <row r="128" spans="1:210" ht="18" customHeight="1" x14ac:dyDescent="0.2">
      <c r="A128" s="317" t="s">
        <v>436</v>
      </c>
      <c r="B128" s="325" t="s">
        <v>427</v>
      </c>
      <c r="C128" s="299" t="s">
        <v>238</v>
      </c>
      <c r="D128" s="326" t="s">
        <v>439</v>
      </c>
      <c r="E128" s="278" t="s">
        <v>121</v>
      </c>
      <c r="F128" s="356" t="s">
        <v>197</v>
      </c>
      <c r="G128" s="293" t="s">
        <v>102</v>
      </c>
      <c r="H128" s="310">
        <f t="shared" si="12"/>
        <v>20</v>
      </c>
      <c r="I128" s="310">
        <f t="shared" si="13"/>
        <v>20</v>
      </c>
      <c r="J128" s="310">
        <f t="shared" si="14"/>
        <v>20</v>
      </c>
      <c r="K128" s="283" t="s">
        <v>353</v>
      </c>
      <c r="L128" s="287"/>
      <c r="M128" s="287"/>
      <c r="N128" s="287"/>
      <c r="O128" s="287"/>
      <c r="P128" s="287"/>
      <c r="Q128" s="287"/>
      <c r="R128" s="287"/>
      <c r="S128" s="287"/>
      <c r="T128" s="287"/>
      <c r="U128" s="286">
        <v>20</v>
      </c>
      <c r="V128" s="286">
        <v>20</v>
      </c>
      <c r="W128" s="286">
        <v>20</v>
      </c>
      <c r="X128" s="287"/>
      <c r="Y128" s="287"/>
      <c r="Z128" s="288"/>
      <c r="AA128" s="288"/>
      <c r="AB128" s="288"/>
      <c r="AC128" s="288"/>
      <c r="AD128" s="288"/>
      <c r="AE128" s="288"/>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7"/>
      <c r="BA128" s="287"/>
      <c r="BB128" s="287"/>
      <c r="BC128" s="287"/>
      <c r="BD128" s="287"/>
      <c r="BE128" s="287"/>
      <c r="BF128" s="287"/>
      <c r="BG128" s="287"/>
      <c r="BH128" s="287"/>
      <c r="BI128" s="287"/>
      <c r="BJ128" s="287"/>
      <c r="BK128" s="287"/>
      <c r="BL128" s="287"/>
      <c r="BM128" s="287"/>
      <c r="BN128" s="287"/>
      <c r="BO128" s="287"/>
      <c r="BP128" s="287"/>
      <c r="BQ128" s="287"/>
      <c r="BR128" s="287"/>
      <c r="BS128" s="287"/>
      <c r="BT128" s="287"/>
      <c r="BU128" s="287"/>
      <c r="BV128" s="287"/>
      <c r="BW128" s="287"/>
      <c r="BX128" s="287"/>
      <c r="BY128" s="287"/>
      <c r="BZ128" s="287"/>
      <c r="CA128" s="287"/>
      <c r="CB128" s="287"/>
      <c r="CC128" s="287"/>
      <c r="CD128" s="287"/>
      <c r="CE128" s="287"/>
      <c r="CF128" s="287"/>
      <c r="CG128" s="287"/>
      <c r="CH128" s="287"/>
      <c r="CI128" s="288"/>
      <c r="CJ128" s="288"/>
      <c r="CK128" s="288"/>
      <c r="CL128" s="288"/>
      <c r="CM128" s="288"/>
      <c r="CN128" s="288"/>
      <c r="CO128" s="288"/>
      <c r="CP128" s="288"/>
      <c r="CQ128" s="288"/>
      <c r="CR128" s="288"/>
      <c r="CS128" s="288"/>
      <c r="CT128" s="288"/>
      <c r="CU128" s="288"/>
      <c r="CV128" s="288"/>
      <c r="CW128" s="288"/>
      <c r="CX128" s="288"/>
      <c r="CY128" s="288"/>
      <c r="CZ128" s="288"/>
      <c r="DA128" s="288"/>
      <c r="DB128" s="288"/>
      <c r="DC128" s="288"/>
      <c r="DD128" s="288"/>
      <c r="DE128" s="288"/>
      <c r="DF128" s="288"/>
      <c r="DG128" s="288"/>
      <c r="DH128" s="288"/>
      <c r="DI128" s="288"/>
      <c r="DJ128" s="288"/>
      <c r="DK128" s="288"/>
      <c r="DL128" s="288"/>
      <c r="DM128" s="288"/>
      <c r="DN128" s="288"/>
      <c r="DO128" s="288"/>
      <c r="DP128" s="288"/>
      <c r="DQ128" s="288"/>
      <c r="DR128" s="288"/>
      <c r="DS128" s="288"/>
      <c r="DT128" s="288"/>
      <c r="DU128" s="288"/>
      <c r="DV128" s="288"/>
      <c r="DW128" s="288"/>
      <c r="DX128" s="288"/>
      <c r="DY128" s="288"/>
      <c r="DZ128" s="288"/>
      <c r="EA128" s="288"/>
      <c r="EB128" s="288"/>
      <c r="EC128" s="288"/>
      <c r="ED128" s="288"/>
      <c r="EE128" s="288"/>
      <c r="EF128" s="288"/>
      <c r="EG128" s="288"/>
      <c r="EH128" s="288"/>
      <c r="EI128" s="288"/>
      <c r="EJ128" s="288"/>
      <c r="EK128" s="288"/>
      <c r="EL128" s="288"/>
      <c r="EM128" s="288"/>
      <c r="EN128" s="288"/>
      <c r="EO128" s="288"/>
      <c r="EP128" s="288"/>
      <c r="EQ128" s="288"/>
      <c r="ER128" s="288"/>
      <c r="ES128" s="288"/>
      <c r="ET128" s="288"/>
      <c r="EU128" s="288"/>
      <c r="EV128" s="288"/>
      <c r="EW128" s="288"/>
      <c r="EX128" s="288"/>
      <c r="EY128" s="288"/>
      <c r="EZ128" s="288"/>
      <c r="FA128" s="288"/>
      <c r="FB128" s="288"/>
      <c r="FC128" s="288"/>
      <c r="FD128" s="288"/>
      <c r="FE128" s="288"/>
      <c r="FF128" s="288"/>
      <c r="FG128" s="288"/>
      <c r="FH128" s="288"/>
      <c r="FI128" s="288"/>
      <c r="FJ128" s="288"/>
      <c r="FK128" s="288"/>
      <c r="FL128" s="288"/>
      <c r="FM128" s="288"/>
      <c r="FN128" s="288"/>
      <c r="FO128" s="288"/>
      <c r="FP128" s="288"/>
      <c r="FQ128" s="288"/>
      <c r="FR128" s="288"/>
      <c r="FS128" s="288"/>
      <c r="FT128" s="288"/>
      <c r="FU128" s="288"/>
      <c r="FV128" s="288"/>
      <c r="FW128" s="288"/>
      <c r="FX128" s="288"/>
      <c r="FY128" s="288"/>
      <c r="FZ128" s="288"/>
      <c r="GA128" s="288"/>
      <c r="GB128" s="288"/>
      <c r="GC128" s="288"/>
      <c r="GD128" s="288"/>
      <c r="GE128" s="288"/>
      <c r="GF128" s="288"/>
      <c r="GG128" s="288"/>
      <c r="GH128" s="288"/>
      <c r="GI128" s="288"/>
      <c r="GJ128" s="288"/>
      <c r="GK128" s="288"/>
      <c r="GL128" s="288"/>
      <c r="GM128" s="288"/>
      <c r="GN128" s="288"/>
      <c r="GO128" s="288"/>
      <c r="GP128" s="288"/>
      <c r="GQ128" s="288"/>
      <c r="GR128" s="288"/>
      <c r="GS128" s="288"/>
      <c r="GT128" s="288"/>
      <c r="GU128" s="288"/>
      <c r="GV128" s="288"/>
      <c r="GW128" s="288"/>
      <c r="GX128" s="288"/>
      <c r="GY128" s="288"/>
      <c r="GZ128" s="288"/>
      <c r="HA128" s="288"/>
      <c r="HB128" s="288"/>
    </row>
    <row r="129" spans="1:210" ht="18" customHeight="1" x14ac:dyDescent="0.2">
      <c r="A129" s="317" t="s">
        <v>436</v>
      </c>
      <c r="B129" s="325" t="s">
        <v>427</v>
      </c>
      <c r="C129" s="299" t="s">
        <v>238</v>
      </c>
      <c r="D129" s="326" t="s">
        <v>439</v>
      </c>
      <c r="E129" s="278" t="s">
        <v>123</v>
      </c>
      <c r="F129" s="309" t="s">
        <v>197</v>
      </c>
      <c r="G129" s="296" t="s">
        <v>102</v>
      </c>
      <c r="H129" s="310">
        <f t="shared" si="12"/>
        <v>50</v>
      </c>
      <c r="I129" s="310">
        <f t="shared" si="13"/>
        <v>50</v>
      </c>
      <c r="J129" s="310">
        <f t="shared" si="14"/>
        <v>50</v>
      </c>
      <c r="K129" s="283" t="s">
        <v>353</v>
      </c>
      <c r="L129" s="287"/>
      <c r="M129" s="287"/>
      <c r="N129" s="287"/>
      <c r="O129" s="287"/>
      <c r="P129" s="287"/>
      <c r="Q129" s="287"/>
      <c r="R129" s="287"/>
      <c r="S129" s="287"/>
      <c r="T129" s="287"/>
      <c r="U129" s="286">
        <v>50</v>
      </c>
      <c r="V129" s="286">
        <v>50</v>
      </c>
      <c r="W129" s="286">
        <v>50</v>
      </c>
      <c r="X129" s="287"/>
      <c r="Y129" s="287"/>
      <c r="Z129" s="288"/>
      <c r="AA129" s="288"/>
      <c r="AB129" s="288"/>
      <c r="AC129" s="288"/>
      <c r="AD129" s="288"/>
      <c r="AE129" s="288"/>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c r="BV129" s="287"/>
      <c r="BW129" s="287"/>
      <c r="BX129" s="287"/>
      <c r="BY129" s="287"/>
      <c r="BZ129" s="287"/>
      <c r="CA129" s="287"/>
      <c r="CB129" s="287"/>
      <c r="CC129" s="287"/>
      <c r="CD129" s="287"/>
      <c r="CE129" s="287"/>
      <c r="CF129" s="287"/>
      <c r="CG129" s="287"/>
      <c r="CH129" s="287"/>
      <c r="CI129" s="288"/>
      <c r="CJ129" s="288"/>
      <c r="CK129" s="288"/>
      <c r="CL129" s="288"/>
      <c r="CM129" s="288"/>
      <c r="CN129" s="288"/>
      <c r="CO129" s="288"/>
      <c r="CP129" s="288"/>
      <c r="CQ129" s="288"/>
      <c r="CR129" s="288"/>
      <c r="CS129" s="288"/>
      <c r="CT129" s="288"/>
      <c r="CU129" s="288"/>
      <c r="CV129" s="288"/>
      <c r="CW129" s="288"/>
      <c r="CX129" s="288"/>
      <c r="CY129" s="288"/>
      <c r="CZ129" s="288"/>
      <c r="DA129" s="288"/>
      <c r="DB129" s="288"/>
      <c r="DC129" s="288"/>
      <c r="DD129" s="288"/>
      <c r="DE129" s="288"/>
      <c r="DF129" s="288"/>
      <c r="DG129" s="288"/>
      <c r="DH129" s="288"/>
      <c r="DI129" s="288"/>
      <c r="DJ129" s="288"/>
      <c r="DK129" s="288"/>
      <c r="DL129" s="288"/>
      <c r="DM129" s="288"/>
      <c r="DN129" s="288"/>
      <c r="DO129" s="288"/>
      <c r="DP129" s="288"/>
      <c r="DQ129" s="288"/>
      <c r="DR129" s="288"/>
      <c r="DS129" s="288"/>
      <c r="DT129" s="288"/>
      <c r="DU129" s="288"/>
      <c r="DV129" s="288"/>
      <c r="DW129" s="288"/>
      <c r="DX129" s="288"/>
      <c r="DY129" s="288"/>
      <c r="DZ129" s="288"/>
      <c r="EA129" s="288"/>
      <c r="EB129" s="288"/>
      <c r="EC129" s="288"/>
      <c r="ED129" s="288"/>
      <c r="EE129" s="288"/>
      <c r="EF129" s="288"/>
      <c r="EG129" s="288"/>
      <c r="EH129" s="288"/>
      <c r="EI129" s="288"/>
      <c r="EJ129" s="288"/>
      <c r="EK129" s="288"/>
      <c r="EL129" s="288"/>
      <c r="EM129" s="288"/>
      <c r="EN129" s="288"/>
      <c r="EO129" s="288"/>
      <c r="EP129" s="288"/>
      <c r="EQ129" s="288"/>
      <c r="ER129" s="288"/>
      <c r="ES129" s="288"/>
      <c r="ET129" s="288"/>
      <c r="EU129" s="288"/>
      <c r="EV129" s="288"/>
      <c r="EW129" s="288"/>
      <c r="EX129" s="288"/>
      <c r="EY129" s="288"/>
      <c r="EZ129" s="288"/>
      <c r="FA129" s="288"/>
      <c r="FB129" s="288"/>
      <c r="FC129" s="288"/>
      <c r="FD129" s="288"/>
      <c r="FE129" s="288"/>
      <c r="FF129" s="288"/>
      <c r="FG129" s="288"/>
      <c r="FH129" s="288"/>
      <c r="FI129" s="288"/>
      <c r="FJ129" s="288"/>
      <c r="FK129" s="288"/>
      <c r="FL129" s="288"/>
      <c r="FM129" s="288"/>
      <c r="FN129" s="288"/>
      <c r="FO129" s="288"/>
      <c r="FP129" s="288"/>
      <c r="FQ129" s="288"/>
      <c r="FR129" s="288"/>
      <c r="FS129" s="288"/>
      <c r="FT129" s="288"/>
      <c r="FU129" s="288"/>
      <c r="FV129" s="288"/>
      <c r="FW129" s="288"/>
      <c r="FX129" s="288"/>
      <c r="FY129" s="288"/>
      <c r="FZ129" s="288"/>
      <c r="GA129" s="288"/>
      <c r="GB129" s="288"/>
      <c r="GC129" s="288"/>
      <c r="GD129" s="288"/>
      <c r="GE129" s="288"/>
      <c r="GF129" s="288"/>
      <c r="GG129" s="288"/>
      <c r="GH129" s="288"/>
      <c r="GI129" s="288"/>
      <c r="GJ129" s="288"/>
      <c r="GK129" s="288"/>
      <c r="GL129" s="288"/>
      <c r="GM129" s="288"/>
      <c r="GN129" s="288"/>
      <c r="GO129" s="288"/>
      <c r="GP129" s="288"/>
      <c r="GQ129" s="288"/>
      <c r="GR129" s="288"/>
      <c r="GS129" s="288"/>
      <c r="GT129" s="288"/>
      <c r="GU129" s="288"/>
      <c r="GV129" s="288"/>
      <c r="GW129" s="288"/>
      <c r="GX129" s="288"/>
      <c r="GY129" s="288"/>
      <c r="GZ129" s="288"/>
      <c r="HA129" s="288"/>
      <c r="HB129" s="288"/>
    </row>
    <row r="130" spans="1:210" ht="56.25" customHeight="1" x14ac:dyDescent="0.2">
      <c r="A130" s="317" t="s">
        <v>436</v>
      </c>
      <c r="B130" s="325" t="s">
        <v>427</v>
      </c>
      <c r="C130" s="299" t="s">
        <v>238</v>
      </c>
      <c r="D130" s="326" t="s">
        <v>439</v>
      </c>
      <c r="E130" s="278" t="s">
        <v>99</v>
      </c>
      <c r="F130" s="309" t="s">
        <v>197</v>
      </c>
      <c r="G130" s="296" t="s">
        <v>102</v>
      </c>
      <c r="H130" s="310">
        <f t="shared" si="12"/>
        <v>100</v>
      </c>
      <c r="I130" s="310">
        <f t="shared" si="13"/>
        <v>100</v>
      </c>
      <c r="J130" s="310">
        <f t="shared" si="14"/>
        <v>100</v>
      </c>
      <c r="K130" s="283" t="s">
        <v>353</v>
      </c>
      <c r="L130" s="287"/>
      <c r="M130" s="287"/>
      <c r="N130" s="287"/>
      <c r="O130" s="287"/>
      <c r="P130" s="287"/>
      <c r="Q130" s="287"/>
      <c r="R130" s="287"/>
      <c r="S130" s="287"/>
      <c r="T130" s="287"/>
      <c r="U130" s="286">
        <v>100</v>
      </c>
      <c r="V130" s="286">
        <v>100</v>
      </c>
      <c r="W130" s="286">
        <v>100</v>
      </c>
      <c r="X130" s="287"/>
      <c r="Y130" s="287"/>
      <c r="Z130" s="288"/>
      <c r="AA130" s="288"/>
      <c r="AB130" s="288"/>
      <c r="AC130" s="288"/>
      <c r="AD130" s="288"/>
      <c r="AE130" s="288"/>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c r="CF130" s="287"/>
      <c r="CG130" s="287"/>
      <c r="CH130" s="287"/>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8"/>
      <c r="DF130" s="288"/>
      <c r="DG130" s="288"/>
      <c r="DH130" s="288"/>
      <c r="DI130" s="288"/>
      <c r="DJ130" s="288"/>
      <c r="DK130" s="288"/>
      <c r="DL130" s="288"/>
      <c r="DM130" s="288"/>
      <c r="DN130" s="288"/>
      <c r="DO130" s="288"/>
      <c r="DP130" s="288"/>
      <c r="DQ130" s="288"/>
      <c r="DR130" s="288"/>
      <c r="DS130" s="288"/>
      <c r="DT130" s="288"/>
      <c r="DU130" s="288"/>
      <c r="DV130" s="288"/>
      <c r="DW130" s="288"/>
      <c r="DX130" s="288"/>
      <c r="DY130" s="288"/>
      <c r="DZ130" s="288"/>
      <c r="EA130" s="288"/>
      <c r="EB130" s="288"/>
      <c r="EC130" s="288"/>
      <c r="ED130" s="288"/>
      <c r="EE130" s="288"/>
      <c r="EF130" s="288"/>
      <c r="EG130" s="288"/>
      <c r="EH130" s="288"/>
      <c r="EI130" s="288"/>
      <c r="EJ130" s="288"/>
      <c r="EK130" s="288"/>
      <c r="EL130" s="288"/>
      <c r="EM130" s="288"/>
      <c r="EN130" s="288"/>
      <c r="EO130" s="288"/>
      <c r="EP130" s="288"/>
      <c r="EQ130" s="288"/>
      <c r="ER130" s="288"/>
      <c r="ES130" s="288"/>
      <c r="ET130" s="288"/>
      <c r="EU130" s="288"/>
      <c r="EV130" s="288"/>
      <c r="EW130" s="288"/>
      <c r="EX130" s="288"/>
      <c r="EY130" s="288"/>
      <c r="EZ130" s="288"/>
      <c r="FA130" s="288"/>
      <c r="FB130" s="288"/>
      <c r="FC130" s="288"/>
      <c r="FD130" s="288"/>
      <c r="FE130" s="288"/>
      <c r="FF130" s="288"/>
      <c r="FG130" s="288"/>
      <c r="FH130" s="288"/>
      <c r="FI130" s="288"/>
      <c r="FJ130" s="288"/>
      <c r="FK130" s="288"/>
      <c r="FL130" s="288"/>
      <c r="FM130" s="288"/>
      <c r="FN130" s="288"/>
      <c r="FO130" s="288"/>
      <c r="FP130" s="288"/>
      <c r="FQ130" s="288"/>
      <c r="FR130" s="288"/>
      <c r="FS130" s="288"/>
      <c r="FT130" s="288"/>
      <c r="FU130" s="288"/>
      <c r="FV130" s="288"/>
      <c r="FW130" s="288"/>
      <c r="FX130" s="288"/>
      <c r="FY130" s="288"/>
      <c r="FZ130" s="288"/>
      <c r="GA130" s="288"/>
      <c r="GB130" s="288"/>
      <c r="GC130" s="288"/>
      <c r="GD130" s="288"/>
      <c r="GE130" s="288"/>
      <c r="GF130" s="288"/>
      <c r="GG130" s="288"/>
      <c r="GH130" s="288"/>
      <c r="GI130" s="288"/>
      <c r="GJ130" s="288"/>
      <c r="GK130" s="288"/>
      <c r="GL130" s="288"/>
      <c r="GM130" s="288"/>
      <c r="GN130" s="288"/>
      <c r="GO130" s="288"/>
      <c r="GP130" s="288"/>
      <c r="GQ130" s="288"/>
      <c r="GR130" s="288"/>
      <c r="GS130" s="288"/>
      <c r="GT130" s="288"/>
      <c r="GU130" s="288"/>
      <c r="GV130" s="288"/>
      <c r="GW130" s="288"/>
      <c r="GX130" s="288"/>
      <c r="GY130" s="288"/>
      <c r="GZ130" s="288"/>
      <c r="HA130" s="288"/>
      <c r="HB130" s="288"/>
    </row>
    <row r="131" spans="1:210" ht="52.5" customHeight="1" x14ac:dyDescent="0.2">
      <c r="A131" s="311" t="s">
        <v>436</v>
      </c>
      <c r="B131" s="312" t="s">
        <v>427</v>
      </c>
      <c r="C131" s="289" t="s">
        <v>238</v>
      </c>
      <c r="D131" s="318" t="s">
        <v>439</v>
      </c>
      <c r="E131" s="278" t="s">
        <v>126</v>
      </c>
      <c r="F131" s="309" t="s">
        <v>197</v>
      </c>
      <c r="G131" s="296" t="s">
        <v>102</v>
      </c>
      <c r="H131" s="310">
        <f t="shared" si="12"/>
        <v>20</v>
      </c>
      <c r="I131" s="310">
        <f t="shared" si="13"/>
        <v>20</v>
      </c>
      <c r="J131" s="310">
        <f t="shared" si="14"/>
        <v>20</v>
      </c>
      <c r="K131" s="283" t="s">
        <v>353</v>
      </c>
      <c r="L131" s="287"/>
      <c r="M131" s="287"/>
      <c r="N131" s="287"/>
      <c r="O131" s="287"/>
      <c r="P131" s="287"/>
      <c r="Q131" s="287"/>
      <c r="R131" s="287"/>
      <c r="S131" s="287"/>
      <c r="T131" s="287"/>
      <c r="U131" s="286">
        <v>20</v>
      </c>
      <c r="V131" s="286">
        <v>20</v>
      </c>
      <c r="W131" s="286">
        <v>20</v>
      </c>
      <c r="X131" s="287"/>
      <c r="Y131" s="287"/>
      <c r="Z131" s="288"/>
      <c r="AA131" s="288"/>
      <c r="AB131" s="288"/>
      <c r="AC131" s="288"/>
      <c r="AD131" s="288"/>
      <c r="AE131" s="288"/>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8"/>
      <c r="CJ131" s="288"/>
      <c r="CK131" s="288"/>
      <c r="CL131" s="288"/>
      <c r="CM131" s="288"/>
      <c r="CN131" s="288"/>
      <c r="CO131" s="288"/>
      <c r="CP131" s="288"/>
      <c r="CQ131" s="288"/>
      <c r="CR131" s="288"/>
      <c r="CS131" s="288"/>
      <c r="CT131" s="288"/>
      <c r="CU131" s="288"/>
      <c r="CV131" s="288"/>
      <c r="CW131" s="288"/>
      <c r="CX131" s="288"/>
      <c r="CY131" s="288"/>
      <c r="CZ131" s="288"/>
      <c r="DA131" s="288"/>
      <c r="DB131" s="288"/>
      <c r="DC131" s="288"/>
      <c r="DD131" s="288"/>
      <c r="DE131" s="288"/>
      <c r="DF131" s="288"/>
      <c r="DG131" s="288"/>
      <c r="DH131" s="288"/>
      <c r="DI131" s="288"/>
      <c r="DJ131" s="288"/>
      <c r="DK131" s="288"/>
      <c r="DL131" s="288"/>
      <c r="DM131" s="288"/>
      <c r="DN131" s="288"/>
      <c r="DO131" s="288"/>
      <c r="DP131" s="288"/>
      <c r="DQ131" s="288"/>
      <c r="DR131" s="288"/>
      <c r="DS131" s="288"/>
      <c r="DT131" s="288"/>
      <c r="DU131" s="288"/>
      <c r="DV131" s="288"/>
      <c r="DW131" s="288"/>
      <c r="DX131" s="288"/>
      <c r="DY131" s="288"/>
      <c r="DZ131" s="288"/>
      <c r="EA131" s="288"/>
      <c r="EB131" s="288"/>
      <c r="EC131" s="288"/>
      <c r="ED131" s="288"/>
      <c r="EE131" s="288"/>
      <c r="EF131" s="288"/>
      <c r="EG131" s="288"/>
      <c r="EH131" s="288"/>
      <c r="EI131" s="288"/>
      <c r="EJ131" s="288"/>
      <c r="EK131" s="288"/>
      <c r="EL131" s="288"/>
      <c r="EM131" s="288"/>
      <c r="EN131" s="288"/>
      <c r="EO131" s="288"/>
      <c r="EP131" s="288"/>
      <c r="EQ131" s="288"/>
      <c r="ER131" s="288"/>
      <c r="ES131" s="288"/>
      <c r="ET131" s="288"/>
      <c r="EU131" s="288"/>
      <c r="EV131" s="288"/>
      <c r="EW131" s="288"/>
      <c r="EX131" s="288"/>
      <c r="EY131" s="288"/>
      <c r="EZ131" s="288"/>
      <c r="FA131" s="288"/>
      <c r="FB131" s="288"/>
      <c r="FC131" s="288"/>
      <c r="FD131" s="288"/>
      <c r="FE131" s="288"/>
      <c r="FF131" s="288"/>
      <c r="FG131" s="288"/>
      <c r="FH131" s="288"/>
      <c r="FI131" s="288"/>
      <c r="FJ131" s="288"/>
      <c r="FK131" s="288"/>
      <c r="FL131" s="288"/>
      <c r="FM131" s="288"/>
      <c r="FN131" s="288"/>
      <c r="FO131" s="288"/>
      <c r="FP131" s="288"/>
      <c r="FQ131" s="288"/>
      <c r="FR131" s="288"/>
      <c r="FS131" s="288"/>
      <c r="FT131" s="288"/>
      <c r="FU131" s="288"/>
      <c r="FV131" s="288"/>
      <c r="FW131" s="288"/>
      <c r="FX131" s="288"/>
      <c r="FY131" s="288"/>
      <c r="FZ131" s="288"/>
      <c r="GA131" s="288"/>
      <c r="GB131" s="288"/>
      <c r="GC131" s="288"/>
      <c r="GD131" s="288"/>
      <c r="GE131" s="288"/>
      <c r="GF131" s="288"/>
      <c r="GG131" s="288"/>
      <c r="GH131" s="288"/>
      <c r="GI131" s="288"/>
      <c r="GJ131" s="288"/>
      <c r="GK131" s="288"/>
      <c r="GL131" s="288"/>
      <c r="GM131" s="288"/>
      <c r="GN131" s="288"/>
      <c r="GO131" s="288"/>
      <c r="GP131" s="288"/>
      <c r="GQ131" s="288"/>
      <c r="GR131" s="288"/>
      <c r="GS131" s="288"/>
      <c r="GT131" s="288"/>
      <c r="GU131" s="288"/>
      <c r="GV131" s="288"/>
      <c r="GW131" s="288"/>
      <c r="GX131" s="288"/>
      <c r="GY131" s="288"/>
      <c r="GZ131" s="288"/>
      <c r="HA131" s="288"/>
      <c r="HB131" s="288"/>
    </row>
    <row r="132" spans="1:210" ht="52.5" customHeight="1" x14ac:dyDescent="0.2">
      <c r="A132" s="327" t="s">
        <v>440</v>
      </c>
      <c r="B132" s="299" t="s">
        <v>427</v>
      </c>
      <c r="C132" s="316" t="s">
        <v>441</v>
      </c>
      <c r="D132" s="291" t="s">
        <v>442</v>
      </c>
      <c r="E132" s="279" t="s">
        <v>99</v>
      </c>
      <c r="F132" s="309" t="s">
        <v>196</v>
      </c>
      <c r="G132" s="296" t="s">
        <v>94</v>
      </c>
      <c r="H132" s="310">
        <f t="shared" si="12"/>
        <v>1</v>
      </c>
      <c r="I132" s="310">
        <f t="shared" si="13"/>
        <v>2</v>
      </c>
      <c r="J132" s="310">
        <f t="shared" si="14"/>
        <v>5</v>
      </c>
      <c r="K132" s="283" t="s">
        <v>353</v>
      </c>
      <c r="L132" s="287"/>
      <c r="M132" s="287"/>
      <c r="N132" s="287"/>
      <c r="O132" s="380">
        <v>1</v>
      </c>
      <c r="P132" s="380">
        <v>2</v>
      </c>
      <c r="Q132" s="380">
        <v>5</v>
      </c>
      <c r="R132" s="287"/>
      <c r="S132" s="287"/>
      <c r="T132" s="287"/>
      <c r="U132" s="286"/>
      <c r="V132" s="286"/>
      <c r="W132" s="286"/>
      <c r="X132" s="287"/>
      <c r="Y132" s="287"/>
      <c r="Z132" s="288"/>
      <c r="AA132" s="288"/>
      <c r="AB132" s="288"/>
      <c r="AC132" s="288"/>
      <c r="AD132" s="288"/>
      <c r="AE132" s="288"/>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8"/>
      <c r="CJ132" s="288"/>
      <c r="CK132" s="288"/>
      <c r="CL132" s="288"/>
      <c r="CM132" s="288"/>
      <c r="CN132" s="288"/>
      <c r="CO132" s="288"/>
      <c r="CP132" s="288"/>
      <c r="CQ132" s="288"/>
      <c r="CR132" s="288"/>
      <c r="CS132" s="288"/>
      <c r="CT132" s="288"/>
      <c r="CU132" s="288"/>
      <c r="CV132" s="288"/>
      <c r="CW132" s="288"/>
      <c r="CX132" s="288"/>
      <c r="CY132" s="288"/>
      <c r="CZ132" s="288"/>
      <c r="DA132" s="288"/>
      <c r="DB132" s="288"/>
      <c r="DC132" s="288"/>
      <c r="DD132" s="288"/>
      <c r="DE132" s="288"/>
      <c r="DF132" s="288"/>
      <c r="DG132" s="288"/>
      <c r="DH132" s="288"/>
      <c r="DI132" s="288"/>
      <c r="DJ132" s="288"/>
      <c r="DK132" s="288"/>
      <c r="DL132" s="288"/>
      <c r="DM132" s="288"/>
      <c r="DN132" s="288"/>
      <c r="DO132" s="288"/>
      <c r="DP132" s="288"/>
      <c r="DQ132" s="288"/>
      <c r="DR132" s="288"/>
      <c r="DS132" s="288"/>
      <c r="DT132" s="288"/>
      <c r="DU132" s="288"/>
      <c r="DV132" s="288"/>
      <c r="DW132" s="288"/>
      <c r="DX132" s="288"/>
      <c r="DY132" s="288"/>
      <c r="DZ132" s="288"/>
      <c r="EA132" s="288"/>
      <c r="EB132" s="288"/>
      <c r="EC132" s="288"/>
      <c r="ED132" s="288"/>
      <c r="EE132" s="288"/>
      <c r="EF132" s="288"/>
      <c r="EG132" s="288"/>
      <c r="EH132" s="288"/>
      <c r="EI132" s="288"/>
      <c r="EJ132" s="288"/>
      <c r="EK132" s="288"/>
      <c r="EL132" s="288"/>
      <c r="EM132" s="288"/>
      <c r="EN132" s="288"/>
      <c r="EO132" s="288"/>
      <c r="EP132" s="288"/>
      <c r="EQ132" s="288"/>
      <c r="ER132" s="288"/>
      <c r="ES132" s="288"/>
      <c r="ET132" s="288"/>
      <c r="EU132" s="288"/>
      <c r="EV132" s="288"/>
      <c r="EW132" s="288"/>
      <c r="EX132" s="288"/>
      <c r="EY132" s="288"/>
      <c r="EZ132" s="288"/>
      <c r="FA132" s="288"/>
      <c r="FB132" s="288"/>
      <c r="FC132" s="288"/>
      <c r="FD132" s="288"/>
      <c r="FE132" s="288"/>
      <c r="FF132" s="288"/>
      <c r="FG132" s="288"/>
      <c r="FH132" s="288"/>
      <c r="FI132" s="288"/>
      <c r="FJ132" s="288"/>
      <c r="FK132" s="288"/>
      <c r="FL132" s="288"/>
      <c r="FM132" s="288"/>
      <c r="FN132" s="288"/>
      <c r="FO132" s="288"/>
      <c r="FP132" s="288"/>
      <c r="FQ132" s="288"/>
      <c r="FR132" s="288"/>
      <c r="FS132" s="288"/>
      <c r="FT132" s="288"/>
      <c r="FU132" s="288"/>
      <c r="FV132" s="288"/>
      <c r="FW132" s="288"/>
      <c r="FX132" s="288"/>
      <c r="FY132" s="288"/>
      <c r="FZ132" s="288"/>
      <c r="GA132" s="288"/>
      <c r="GB132" s="288"/>
      <c r="GC132" s="288"/>
      <c r="GD132" s="288"/>
      <c r="GE132" s="288"/>
      <c r="GF132" s="288"/>
      <c r="GG132" s="288"/>
      <c r="GH132" s="288"/>
      <c r="GI132" s="288"/>
      <c r="GJ132" s="288"/>
      <c r="GK132" s="288"/>
      <c r="GL132" s="288"/>
      <c r="GM132" s="288"/>
      <c r="GN132" s="288"/>
      <c r="GO132" s="288"/>
      <c r="GP132" s="288"/>
      <c r="GQ132" s="288"/>
      <c r="GR132" s="288"/>
      <c r="GS132" s="288"/>
      <c r="GT132" s="288"/>
      <c r="GU132" s="288"/>
      <c r="GV132" s="288"/>
      <c r="GW132" s="288"/>
      <c r="GX132" s="288"/>
      <c r="GY132" s="288"/>
      <c r="GZ132" s="288"/>
      <c r="HA132" s="288"/>
      <c r="HB132" s="288"/>
    </row>
    <row r="133" spans="1:210" ht="52.5" customHeight="1" x14ac:dyDescent="0.2">
      <c r="A133" s="365" t="s">
        <v>440</v>
      </c>
      <c r="B133" s="289" t="s">
        <v>427</v>
      </c>
      <c r="C133" s="318" t="s">
        <v>441</v>
      </c>
      <c r="D133" s="299" t="s">
        <v>388</v>
      </c>
      <c r="E133" s="279" t="s">
        <v>99</v>
      </c>
      <c r="F133" s="309" t="s">
        <v>197</v>
      </c>
      <c r="G133" s="296" t="s">
        <v>102</v>
      </c>
      <c r="H133" s="310">
        <f t="shared" si="12"/>
        <v>40</v>
      </c>
      <c r="I133" s="310">
        <f t="shared" si="13"/>
        <v>90</v>
      </c>
      <c r="J133" s="310">
        <f t="shared" si="14"/>
        <v>200</v>
      </c>
      <c r="K133" s="283" t="s">
        <v>353</v>
      </c>
      <c r="L133" s="287"/>
      <c r="M133" s="287"/>
      <c r="N133" s="287"/>
      <c r="O133" s="380">
        <v>40</v>
      </c>
      <c r="P133" s="380">
        <v>90</v>
      </c>
      <c r="Q133" s="380">
        <v>200</v>
      </c>
      <c r="R133" s="287"/>
      <c r="S133" s="287"/>
      <c r="T133" s="287"/>
      <c r="U133" s="286"/>
      <c r="V133" s="286"/>
      <c r="W133" s="286"/>
      <c r="X133" s="287"/>
      <c r="Y133" s="287"/>
      <c r="Z133" s="288"/>
      <c r="AA133" s="288"/>
      <c r="AB133" s="288"/>
      <c r="AC133" s="288"/>
      <c r="AD133" s="288"/>
      <c r="AE133" s="288"/>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8"/>
      <c r="CJ133" s="288"/>
      <c r="CK133" s="288"/>
      <c r="CL133" s="288"/>
      <c r="CM133" s="288"/>
      <c r="CN133" s="288"/>
      <c r="CO133" s="288"/>
      <c r="CP133" s="288"/>
      <c r="CQ133" s="288"/>
      <c r="CR133" s="288"/>
      <c r="CS133" s="288"/>
      <c r="CT133" s="288"/>
      <c r="CU133" s="288"/>
      <c r="CV133" s="288"/>
      <c r="CW133" s="288"/>
      <c r="CX133" s="288"/>
      <c r="CY133" s="288"/>
      <c r="CZ133" s="288"/>
      <c r="DA133" s="288"/>
      <c r="DB133" s="288"/>
      <c r="DC133" s="288"/>
      <c r="DD133" s="288"/>
      <c r="DE133" s="288"/>
      <c r="DF133" s="288"/>
      <c r="DG133" s="288"/>
      <c r="DH133" s="288"/>
      <c r="DI133" s="288"/>
      <c r="DJ133" s="288"/>
      <c r="DK133" s="288"/>
      <c r="DL133" s="288"/>
      <c r="DM133" s="288"/>
      <c r="DN133" s="288"/>
      <c r="DO133" s="288"/>
      <c r="DP133" s="288"/>
      <c r="DQ133" s="288"/>
      <c r="DR133" s="288"/>
      <c r="DS133" s="288"/>
      <c r="DT133" s="288"/>
      <c r="DU133" s="288"/>
      <c r="DV133" s="288"/>
      <c r="DW133" s="288"/>
      <c r="DX133" s="288"/>
      <c r="DY133" s="288"/>
      <c r="DZ133" s="288"/>
      <c r="EA133" s="288"/>
      <c r="EB133" s="288"/>
      <c r="EC133" s="288"/>
      <c r="ED133" s="288"/>
      <c r="EE133" s="288"/>
      <c r="EF133" s="288"/>
      <c r="EG133" s="288"/>
      <c r="EH133" s="288"/>
      <c r="EI133" s="288"/>
      <c r="EJ133" s="288"/>
      <c r="EK133" s="288"/>
      <c r="EL133" s="288"/>
      <c r="EM133" s="288"/>
      <c r="EN133" s="288"/>
      <c r="EO133" s="288"/>
      <c r="EP133" s="288"/>
      <c r="EQ133" s="288"/>
      <c r="ER133" s="288"/>
      <c r="ES133" s="288"/>
      <c r="ET133" s="288"/>
      <c r="EU133" s="288"/>
      <c r="EV133" s="288"/>
      <c r="EW133" s="288"/>
      <c r="EX133" s="288"/>
      <c r="EY133" s="288"/>
      <c r="EZ133" s="288"/>
      <c r="FA133" s="288"/>
      <c r="FB133" s="288"/>
      <c r="FC133" s="288"/>
      <c r="FD133" s="288"/>
      <c r="FE133" s="288"/>
      <c r="FF133" s="288"/>
      <c r="FG133" s="288"/>
      <c r="FH133" s="288"/>
      <c r="FI133" s="288"/>
      <c r="FJ133" s="288"/>
      <c r="FK133" s="288"/>
      <c r="FL133" s="288"/>
      <c r="FM133" s="288"/>
      <c r="FN133" s="288"/>
      <c r="FO133" s="288"/>
      <c r="FP133" s="288"/>
      <c r="FQ133" s="288"/>
      <c r="FR133" s="288"/>
      <c r="FS133" s="288"/>
      <c r="FT133" s="288"/>
      <c r="FU133" s="288"/>
      <c r="FV133" s="288"/>
      <c r="FW133" s="288"/>
      <c r="FX133" s="288"/>
      <c r="FY133" s="288"/>
      <c r="FZ133" s="288"/>
      <c r="GA133" s="288"/>
      <c r="GB133" s="288"/>
      <c r="GC133" s="288"/>
      <c r="GD133" s="288"/>
      <c r="GE133" s="288"/>
      <c r="GF133" s="288"/>
      <c r="GG133" s="288"/>
      <c r="GH133" s="288"/>
      <c r="GI133" s="288"/>
      <c r="GJ133" s="288"/>
      <c r="GK133" s="288"/>
      <c r="GL133" s="288"/>
      <c r="GM133" s="288"/>
      <c r="GN133" s="288"/>
      <c r="GO133" s="288"/>
      <c r="GP133" s="288"/>
      <c r="GQ133" s="288"/>
      <c r="GR133" s="288"/>
      <c r="GS133" s="288"/>
      <c r="GT133" s="288"/>
      <c r="GU133" s="288"/>
      <c r="GV133" s="288"/>
      <c r="GW133" s="288"/>
      <c r="GX133" s="288"/>
      <c r="GY133" s="288"/>
      <c r="GZ133" s="288"/>
      <c r="HA133" s="288"/>
      <c r="HB133" s="288"/>
    </row>
    <row r="134" spans="1:210" ht="83.25" customHeight="1" x14ac:dyDescent="0.2">
      <c r="A134" s="330" t="s">
        <v>443</v>
      </c>
      <c r="B134" s="301" t="s">
        <v>427</v>
      </c>
      <c r="C134" s="360" t="s">
        <v>283</v>
      </c>
      <c r="D134" s="295" t="s">
        <v>444</v>
      </c>
      <c r="E134" s="294" t="s">
        <v>131</v>
      </c>
      <c r="F134" s="309" t="s">
        <v>196</v>
      </c>
      <c r="G134" s="296" t="s">
        <v>94</v>
      </c>
      <c r="H134" s="310">
        <f t="shared" si="12"/>
        <v>104</v>
      </c>
      <c r="I134" s="310">
        <f t="shared" si="13"/>
        <v>104</v>
      </c>
      <c r="J134" s="310">
        <f t="shared" si="14"/>
        <v>104</v>
      </c>
      <c r="K134" s="283" t="s">
        <v>353</v>
      </c>
      <c r="L134" s="287"/>
      <c r="M134" s="287"/>
      <c r="N134" s="287"/>
      <c r="O134" s="380"/>
      <c r="P134" s="380"/>
      <c r="Q134" s="380"/>
      <c r="R134" s="287">
        <v>2</v>
      </c>
      <c r="S134" s="287">
        <v>2</v>
      </c>
      <c r="T134" s="287">
        <v>2</v>
      </c>
      <c r="U134" s="286"/>
      <c r="V134" s="286"/>
      <c r="W134" s="286"/>
      <c r="X134" s="287"/>
      <c r="Y134" s="287"/>
      <c r="Z134" s="288"/>
      <c r="AA134" s="288"/>
      <c r="AB134" s="288"/>
      <c r="AC134" s="288"/>
      <c r="AD134" s="288"/>
      <c r="AE134" s="288"/>
      <c r="AF134" s="287"/>
      <c r="AG134" s="287"/>
      <c r="AH134" s="287"/>
      <c r="AI134" s="287"/>
      <c r="AJ134" s="286">
        <v>100</v>
      </c>
      <c r="AK134" s="286">
        <v>100</v>
      </c>
      <c r="AL134" s="286">
        <v>100</v>
      </c>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8"/>
      <c r="CJ134" s="288"/>
      <c r="CK134" s="288"/>
      <c r="CL134" s="288"/>
      <c r="CM134" s="288"/>
      <c r="CN134" s="288"/>
      <c r="CO134" s="288"/>
      <c r="CP134" s="288"/>
      <c r="CQ134" s="288"/>
      <c r="CR134" s="288"/>
      <c r="CS134" s="288"/>
      <c r="CT134" s="288"/>
      <c r="CU134" s="288"/>
      <c r="CV134" s="288"/>
      <c r="CW134" s="288"/>
      <c r="CX134" s="288"/>
      <c r="CY134" s="288"/>
      <c r="CZ134" s="288"/>
      <c r="DA134" s="288"/>
      <c r="DB134" s="288"/>
      <c r="DC134" s="288"/>
      <c r="DD134" s="288"/>
      <c r="DE134" s="288"/>
      <c r="DF134" s="288"/>
      <c r="DG134" s="288"/>
      <c r="DH134" s="288"/>
      <c r="DI134" s="288"/>
      <c r="DJ134" s="288"/>
      <c r="DK134" s="288"/>
      <c r="DL134" s="288"/>
      <c r="DM134" s="288"/>
      <c r="DN134" s="288"/>
      <c r="DO134" s="288"/>
      <c r="DP134" s="288"/>
      <c r="DQ134" s="288"/>
      <c r="DR134" s="288"/>
      <c r="DS134" s="288"/>
      <c r="DT134" s="288"/>
      <c r="DU134" s="288"/>
      <c r="DV134" s="288"/>
      <c r="DW134" s="288"/>
      <c r="DX134" s="288"/>
      <c r="DY134" s="288"/>
      <c r="DZ134" s="288"/>
      <c r="EA134" s="288"/>
      <c r="EB134" s="288"/>
      <c r="EC134" s="288"/>
      <c r="ED134" s="288"/>
      <c r="EE134" s="288"/>
      <c r="EF134" s="288"/>
      <c r="EG134" s="288"/>
      <c r="EH134" s="288"/>
      <c r="EI134" s="288"/>
      <c r="EJ134" s="288"/>
      <c r="EK134" s="288"/>
      <c r="EL134" s="288"/>
      <c r="EM134" s="288"/>
      <c r="EN134" s="288"/>
      <c r="EO134" s="288"/>
      <c r="EP134" s="288"/>
      <c r="EQ134" s="288"/>
      <c r="ER134" s="288"/>
      <c r="ES134" s="288"/>
      <c r="ET134" s="288"/>
      <c r="EU134" s="288"/>
      <c r="EV134" s="288"/>
      <c r="EW134" s="288"/>
      <c r="EX134" s="288"/>
      <c r="EY134" s="288"/>
      <c r="EZ134" s="288"/>
      <c r="FA134" s="288"/>
      <c r="FB134" s="288"/>
      <c r="FC134" s="288"/>
      <c r="FD134" s="288"/>
      <c r="FE134" s="288"/>
      <c r="FF134" s="288"/>
      <c r="FG134" s="288"/>
      <c r="FH134" s="288"/>
      <c r="FI134" s="288"/>
      <c r="FJ134" s="288"/>
      <c r="FK134" s="288"/>
      <c r="FL134" s="288"/>
      <c r="FM134" s="288"/>
      <c r="FN134" s="288"/>
      <c r="FO134" s="288"/>
      <c r="FP134" s="288"/>
      <c r="FQ134" s="288"/>
      <c r="FR134" s="288"/>
      <c r="FS134" s="288"/>
      <c r="FT134" s="288"/>
      <c r="FU134" s="288"/>
      <c r="FV134" s="288"/>
      <c r="FW134" s="288"/>
      <c r="FX134" s="288"/>
      <c r="FY134" s="288"/>
      <c r="FZ134" s="288"/>
      <c r="GA134" s="288"/>
      <c r="GB134" s="288"/>
      <c r="GC134" s="288"/>
      <c r="GD134" s="288"/>
      <c r="GE134" s="288"/>
      <c r="GF134" s="288"/>
      <c r="GG134" s="288"/>
      <c r="GH134" s="288"/>
      <c r="GI134" s="288"/>
      <c r="GJ134" s="288"/>
      <c r="GK134" s="288">
        <v>2</v>
      </c>
      <c r="GL134" s="288">
        <v>2</v>
      </c>
      <c r="GM134" s="288">
        <v>2</v>
      </c>
      <c r="GN134" s="288"/>
      <c r="GO134" s="288"/>
      <c r="GP134" s="288"/>
      <c r="GQ134" s="288"/>
      <c r="GR134" s="288"/>
      <c r="GS134" s="288"/>
      <c r="GT134" s="288"/>
      <c r="GU134" s="288"/>
      <c r="GV134" s="288"/>
      <c r="GW134" s="288"/>
      <c r="GX134" s="288"/>
      <c r="GY134" s="288"/>
      <c r="GZ134" s="288"/>
      <c r="HA134" s="288"/>
      <c r="HB134" s="288"/>
    </row>
    <row r="135" spans="1:210" ht="81" customHeight="1" x14ac:dyDescent="0.2">
      <c r="A135" s="332" t="s">
        <v>443</v>
      </c>
      <c r="B135" s="289" t="s">
        <v>427</v>
      </c>
      <c r="C135" s="312" t="s">
        <v>283</v>
      </c>
      <c r="D135" s="289" t="s">
        <v>444</v>
      </c>
      <c r="E135" s="278" t="s">
        <v>131</v>
      </c>
      <c r="F135" s="309" t="s">
        <v>197</v>
      </c>
      <c r="G135" s="296" t="s">
        <v>102</v>
      </c>
      <c r="H135" s="310">
        <f t="shared" si="12"/>
        <v>3226</v>
      </c>
      <c r="I135" s="310">
        <f t="shared" si="13"/>
        <v>3530</v>
      </c>
      <c r="J135" s="310">
        <f t="shared" si="14"/>
        <v>3680</v>
      </c>
      <c r="K135" s="283" t="s">
        <v>353</v>
      </c>
      <c r="L135" s="287"/>
      <c r="M135" s="287"/>
      <c r="N135" s="287"/>
      <c r="O135" s="380"/>
      <c r="P135" s="380"/>
      <c r="Q135" s="380"/>
      <c r="R135" s="287">
        <v>80</v>
      </c>
      <c r="S135" s="287">
        <v>80</v>
      </c>
      <c r="T135" s="287">
        <v>80</v>
      </c>
      <c r="U135" s="286"/>
      <c r="V135" s="286"/>
      <c r="W135" s="286"/>
      <c r="X135" s="287"/>
      <c r="Y135" s="287"/>
      <c r="Z135" s="288"/>
      <c r="AA135" s="288"/>
      <c r="AB135" s="288"/>
      <c r="AC135" s="288"/>
      <c r="AD135" s="288"/>
      <c r="AE135" s="288"/>
      <c r="AF135" s="287"/>
      <c r="AG135" s="287"/>
      <c r="AH135" s="287"/>
      <c r="AI135" s="287"/>
      <c r="AJ135" s="287">
        <v>3046</v>
      </c>
      <c r="AK135" s="287">
        <v>3350</v>
      </c>
      <c r="AL135" s="287">
        <v>3500</v>
      </c>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c r="EA135" s="288"/>
      <c r="EB135" s="288"/>
      <c r="EC135" s="288"/>
      <c r="ED135" s="288"/>
      <c r="EE135" s="288"/>
      <c r="EF135" s="288"/>
      <c r="EG135" s="288"/>
      <c r="EH135" s="288"/>
      <c r="EI135" s="288"/>
      <c r="EJ135" s="288"/>
      <c r="EK135" s="288"/>
      <c r="EL135" s="288"/>
      <c r="EM135" s="288"/>
      <c r="EN135" s="288"/>
      <c r="EO135" s="288"/>
      <c r="EP135" s="288"/>
      <c r="EQ135" s="288"/>
      <c r="ER135" s="288"/>
      <c r="ES135" s="288"/>
      <c r="ET135" s="288"/>
      <c r="EU135" s="288"/>
      <c r="EV135" s="288"/>
      <c r="EW135" s="288"/>
      <c r="EX135" s="288"/>
      <c r="EY135" s="288"/>
      <c r="EZ135" s="288"/>
      <c r="FA135" s="288"/>
      <c r="FB135" s="288"/>
      <c r="FC135" s="288"/>
      <c r="FD135" s="288"/>
      <c r="FE135" s="288"/>
      <c r="FF135" s="288"/>
      <c r="FG135" s="288"/>
      <c r="FH135" s="288"/>
      <c r="FI135" s="288"/>
      <c r="FJ135" s="288"/>
      <c r="FK135" s="288"/>
      <c r="FL135" s="288"/>
      <c r="FM135" s="288"/>
      <c r="FN135" s="288"/>
      <c r="FO135" s="288"/>
      <c r="FP135" s="288"/>
      <c r="FQ135" s="288"/>
      <c r="FR135" s="288"/>
      <c r="FS135" s="288"/>
      <c r="FT135" s="288"/>
      <c r="FU135" s="288"/>
      <c r="FV135" s="288"/>
      <c r="FW135" s="288"/>
      <c r="FX135" s="288"/>
      <c r="FY135" s="288"/>
      <c r="FZ135" s="288"/>
      <c r="GA135" s="288"/>
      <c r="GB135" s="288"/>
      <c r="GC135" s="288"/>
      <c r="GD135" s="288"/>
      <c r="GE135" s="288"/>
      <c r="GF135" s="288"/>
      <c r="GG135" s="288"/>
      <c r="GH135" s="288"/>
      <c r="GI135" s="288"/>
      <c r="GJ135" s="288"/>
      <c r="GK135" s="288">
        <v>100</v>
      </c>
      <c r="GL135" s="288">
        <v>100</v>
      </c>
      <c r="GM135" s="288">
        <v>100</v>
      </c>
      <c r="GN135" s="288"/>
      <c r="GO135" s="288"/>
      <c r="GP135" s="288"/>
      <c r="GQ135" s="288"/>
      <c r="GR135" s="288"/>
      <c r="GS135" s="288"/>
      <c r="GT135" s="288"/>
      <c r="GU135" s="288"/>
      <c r="GV135" s="288"/>
      <c r="GW135" s="288"/>
      <c r="GX135" s="288"/>
      <c r="GY135" s="288"/>
      <c r="GZ135" s="288"/>
      <c r="HA135" s="288"/>
      <c r="HB135" s="288"/>
    </row>
    <row r="136" spans="1:210" ht="42.75" customHeight="1" x14ac:dyDescent="0.2">
      <c r="A136" s="307" t="s">
        <v>445</v>
      </c>
      <c r="B136" s="381" t="s">
        <v>427</v>
      </c>
      <c r="C136" s="343" t="s">
        <v>446</v>
      </c>
      <c r="D136" s="291" t="s">
        <v>447</v>
      </c>
      <c r="E136" s="278" t="s">
        <v>123</v>
      </c>
      <c r="F136" s="309" t="s">
        <v>312</v>
      </c>
      <c r="G136" s="296" t="s">
        <v>94</v>
      </c>
      <c r="H136" s="310">
        <f t="shared" si="12"/>
        <v>1</v>
      </c>
      <c r="I136" s="310">
        <f t="shared" si="13"/>
        <v>1</v>
      </c>
      <c r="J136" s="310">
        <f t="shared" si="14"/>
        <v>1</v>
      </c>
      <c r="K136" s="283" t="s">
        <v>353</v>
      </c>
      <c r="L136" s="284">
        <v>1</v>
      </c>
      <c r="M136" s="284">
        <v>1</v>
      </c>
      <c r="N136" s="284">
        <v>1</v>
      </c>
      <c r="O136" s="380"/>
      <c r="P136" s="380"/>
      <c r="Q136" s="380"/>
      <c r="R136" s="287"/>
      <c r="S136" s="287"/>
      <c r="T136" s="287"/>
      <c r="U136" s="286"/>
      <c r="V136" s="286"/>
      <c r="W136" s="286"/>
      <c r="X136" s="287"/>
      <c r="Y136" s="287"/>
      <c r="Z136" s="288"/>
      <c r="AA136" s="288"/>
      <c r="AB136" s="288"/>
      <c r="AC136" s="288"/>
      <c r="AD136" s="288"/>
      <c r="AE136" s="288"/>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c r="BR136" s="287"/>
      <c r="BS136" s="287"/>
      <c r="BT136" s="287"/>
      <c r="BU136" s="287"/>
      <c r="BV136" s="287"/>
      <c r="BW136" s="287"/>
      <c r="BX136" s="287"/>
      <c r="BY136" s="287"/>
      <c r="BZ136" s="287"/>
      <c r="CA136" s="287"/>
      <c r="CB136" s="287"/>
      <c r="CC136" s="287"/>
      <c r="CD136" s="287"/>
      <c r="CE136" s="287"/>
      <c r="CF136" s="287"/>
      <c r="CG136" s="287"/>
      <c r="CH136" s="287"/>
      <c r="CI136" s="288"/>
      <c r="CJ136" s="288"/>
      <c r="CK136" s="288"/>
      <c r="CL136" s="288"/>
      <c r="CM136" s="288"/>
      <c r="CN136" s="288"/>
      <c r="CO136" s="288"/>
      <c r="CP136" s="288"/>
      <c r="CQ136" s="288"/>
      <c r="CR136" s="288"/>
      <c r="CS136" s="288"/>
      <c r="CT136" s="288"/>
      <c r="CU136" s="288"/>
      <c r="CV136" s="288"/>
      <c r="CW136" s="288"/>
      <c r="CX136" s="288"/>
      <c r="CY136" s="288"/>
      <c r="CZ136" s="288"/>
      <c r="DA136" s="288"/>
      <c r="DB136" s="288"/>
      <c r="DC136" s="288"/>
      <c r="DD136" s="288"/>
      <c r="DE136" s="288"/>
      <c r="DF136" s="288"/>
      <c r="DG136" s="288"/>
      <c r="DH136" s="288"/>
      <c r="DI136" s="288"/>
      <c r="DJ136" s="288"/>
      <c r="DK136" s="288"/>
      <c r="DL136" s="288"/>
      <c r="DM136" s="288"/>
      <c r="DN136" s="288"/>
      <c r="DO136" s="288"/>
      <c r="DP136" s="288"/>
      <c r="DQ136" s="288"/>
      <c r="DR136" s="288"/>
      <c r="DS136" s="288"/>
      <c r="DT136" s="288"/>
      <c r="DU136" s="288"/>
      <c r="DV136" s="288"/>
      <c r="DW136" s="288"/>
      <c r="DX136" s="288"/>
      <c r="DY136" s="288"/>
      <c r="DZ136" s="288"/>
      <c r="EA136" s="288"/>
      <c r="EB136" s="288"/>
      <c r="EC136" s="288"/>
      <c r="ED136" s="288"/>
      <c r="EE136" s="288"/>
      <c r="EF136" s="288"/>
      <c r="EG136" s="288"/>
      <c r="EH136" s="288"/>
      <c r="EI136" s="288"/>
      <c r="EJ136" s="288"/>
      <c r="EK136" s="288"/>
      <c r="EL136" s="288"/>
      <c r="EM136" s="288"/>
      <c r="EN136" s="288"/>
      <c r="EO136" s="288"/>
      <c r="EP136" s="288"/>
      <c r="EQ136" s="288"/>
      <c r="ER136" s="288"/>
      <c r="ES136" s="288"/>
      <c r="ET136" s="288"/>
      <c r="EU136" s="288"/>
      <c r="EV136" s="288"/>
      <c r="EW136" s="288"/>
      <c r="EX136" s="288"/>
      <c r="EY136" s="288"/>
      <c r="EZ136" s="288"/>
      <c r="FA136" s="288"/>
      <c r="FB136" s="288"/>
      <c r="FC136" s="288"/>
      <c r="FD136" s="288"/>
      <c r="FE136" s="288"/>
      <c r="FF136" s="288"/>
      <c r="FG136" s="288"/>
      <c r="FH136" s="288"/>
      <c r="FI136" s="288"/>
      <c r="FJ136" s="288"/>
      <c r="FK136" s="288"/>
      <c r="FL136" s="288"/>
      <c r="FM136" s="288"/>
      <c r="FN136" s="288"/>
      <c r="FO136" s="288"/>
      <c r="FP136" s="288"/>
      <c r="FQ136" s="288"/>
      <c r="FR136" s="288"/>
      <c r="FS136" s="288"/>
      <c r="FT136" s="288"/>
      <c r="FU136" s="288"/>
      <c r="FV136" s="288"/>
      <c r="FW136" s="288"/>
      <c r="FX136" s="288"/>
      <c r="FY136" s="288"/>
      <c r="FZ136" s="288"/>
      <c r="GA136" s="288"/>
      <c r="GB136" s="288"/>
      <c r="GC136" s="288"/>
      <c r="GD136" s="288"/>
      <c r="GE136" s="288"/>
      <c r="GF136" s="288"/>
      <c r="GG136" s="288"/>
      <c r="GH136" s="288"/>
      <c r="GI136" s="288"/>
      <c r="GJ136" s="288"/>
      <c r="GK136" s="288"/>
      <c r="GL136" s="288"/>
      <c r="GM136" s="288"/>
      <c r="GN136" s="288"/>
      <c r="GO136" s="288"/>
      <c r="GP136" s="288"/>
      <c r="GQ136" s="288"/>
      <c r="GR136" s="288"/>
      <c r="GS136" s="288"/>
      <c r="GT136" s="288"/>
      <c r="GU136" s="288"/>
      <c r="GV136" s="288"/>
      <c r="GW136" s="288"/>
      <c r="GX136" s="288"/>
      <c r="GY136" s="288"/>
      <c r="GZ136" s="288"/>
      <c r="HA136" s="288"/>
      <c r="HB136" s="288"/>
    </row>
    <row r="137" spans="1:210" ht="17.25" customHeight="1" x14ac:dyDescent="0.2">
      <c r="A137" s="317" t="s">
        <v>445</v>
      </c>
      <c r="B137" s="321" t="s">
        <v>427</v>
      </c>
      <c r="C137" s="321" t="s">
        <v>448</v>
      </c>
      <c r="D137" s="299" t="s">
        <v>449</v>
      </c>
      <c r="E137" s="278" t="s">
        <v>123</v>
      </c>
      <c r="F137" s="309" t="s">
        <v>197</v>
      </c>
      <c r="G137" s="296" t="s">
        <v>102</v>
      </c>
      <c r="H137" s="310">
        <f t="shared" si="12"/>
        <v>4</v>
      </c>
      <c r="I137" s="310">
        <f t="shared" si="13"/>
        <v>4</v>
      </c>
      <c r="J137" s="310">
        <f t="shared" si="14"/>
        <v>4</v>
      </c>
      <c r="K137" s="283" t="s">
        <v>353</v>
      </c>
      <c r="L137" s="284">
        <v>4</v>
      </c>
      <c r="M137" s="284">
        <v>4</v>
      </c>
      <c r="N137" s="284">
        <v>4</v>
      </c>
      <c r="O137" s="380"/>
      <c r="P137" s="380"/>
      <c r="Q137" s="380"/>
      <c r="R137" s="287"/>
      <c r="S137" s="287"/>
      <c r="T137" s="287"/>
      <c r="U137" s="286"/>
      <c r="V137" s="286"/>
      <c r="W137" s="286"/>
      <c r="X137" s="287"/>
      <c r="Y137" s="287"/>
      <c r="Z137" s="288"/>
      <c r="AA137" s="288"/>
      <c r="AB137" s="288"/>
      <c r="AC137" s="288"/>
      <c r="AD137" s="288"/>
      <c r="AE137" s="288"/>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c r="BO137" s="287"/>
      <c r="BP137" s="287"/>
      <c r="BQ137" s="287"/>
      <c r="BR137" s="287"/>
      <c r="BS137" s="287"/>
      <c r="BT137" s="287"/>
      <c r="BU137" s="287"/>
      <c r="BV137" s="287"/>
      <c r="BW137" s="287"/>
      <c r="BX137" s="287"/>
      <c r="BY137" s="287"/>
      <c r="BZ137" s="287"/>
      <c r="CA137" s="287"/>
      <c r="CB137" s="287"/>
      <c r="CC137" s="287"/>
      <c r="CD137" s="287"/>
      <c r="CE137" s="287"/>
      <c r="CF137" s="287"/>
      <c r="CG137" s="287"/>
      <c r="CH137" s="287"/>
      <c r="CI137" s="288"/>
      <c r="CJ137" s="288"/>
      <c r="CK137" s="288"/>
      <c r="CL137" s="288"/>
      <c r="CM137" s="288"/>
      <c r="CN137" s="288"/>
      <c r="CO137" s="288"/>
      <c r="CP137" s="288"/>
      <c r="CQ137" s="288"/>
      <c r="CR137" s="288"/>
      <c r="CS137" s="288"/>
      <c r="CT137" s="288"/>
      <c r="CU137" s="288"/>
      <c r="CV137" s="288"/>
      <c r="CW137" s="288"/>
      <c r="CX137" s="288"/>
      <c r="CY137" s="288"/>
      <c r="CZ137" s="288"/>
      <c r="DA137" s="288"/>
      <c r="DB137" s="288"/>
      <c r="DC137" s="288"/>
      <c r="DD137" s="288"/>
      <c r="DE137" s="288"/>
      <c r="DF137" s="288"/>
      <c r="DG137" s="288"/>
      <c r="DH137" s="288"/>
      <c r="DI137" s="288"/>
      <c r="DJ137" s="288"/>
      <c r="DK137" s="288"/>
      <c r="DL137" s="288"/>
      <c r="DM137" s="288"/>
      <c r="DN137" s="288"/>
      <c r="DO137" s="288"/>
      <c r="DP137" s="288"/>
      <c r="DQ137" s="288"/>
      <c r="DR137" s="288"/>
      <c r="DS137" s="288"/>
      <c r="DT137" s="288"/>
      <c r="DU137" s="288"/>
      <c r="DV137" s="288"/>
      <c r="DW137" s="288"/>
      <c r="DX137" s="288"/>
      <c r="DY137" s="288"/>
      <c r="DZ137" s="288"/>
      <c r="EA137" s="288"/>
      <c r="EB137" s="288"/>
      <c r="EC137" s="288"/>
      <c r="ED137" s="288"/>
      <c r="EE137" s="288"/>
      <c r="EF137" s="288"/>
      <c r="EG137" s="288"/>
      <c r="EH137" s="288"/>
      <c r="EI137" s="288"/>
      <c r="EJ137" s="288"/>
      <c r="EK137" s="288"/>
      <c r="EL137" s="288"/>
      <c r="EM137" s="288"/>
      <c r="EN137" s="288"/>
      <c r="EO137" s="288"/>
      <c r="EP137" s="288"/>
      <c r="EQ137" s="288"/>
      <c r="ER137" s="288"/>
      <c r="ES137" s="288"/>
      <c r="ET137" s="288"/>
      <c r="EU137" s="288"/>
      <c r="EV137" s="288"/>
      <c r="EW137" s="288"/>
      <c r="EX137" s="288"/>
      <c r="EY137" s="288"/>
      <c r="EZ137" s="288"/>
      <c r="FA137" s="288"/>
      <c r="FB137" s="288"/>
      <c r="FC137" s="288"/>
      <c r="FD137" s="288"/>
      <c r="FE137" s="288"/>
      <c r="FF137" s="288"/>
      <c r="FG137" s="288"/>
      <c r="FH137" s="288"/>
      <c r="FI137" s="288"/>
      <c r="FJ137" s="288"/>
      <c r="FK137" s="288"/>
      <c r="FL137" s="288"/>
      <c r="FM137" s="288"/>
      <c r="FN137" s="288"/>
      <c r="FO137" s="288"/>
      <c r="FP137" s="288"/>
      <c r="FQ137" s="288"/>
      <c r="FR137" s="288"/>
      <c r="FS137" s="288"/>
      <c r="FT137" s="288"/>
      <c r="FU137" s="288"/>
      <c r="FV137" s="288"/>
      <c r="FW137" s="288"/>
      <c r="FX137" s="288"/>
      <c r="FY137" s="288"/>
      <c r="FZ137" s="288"/>
      <c r="GA137" s="288"/>
      <c r="GB137" s="288"/>
      <c r="GC137" s="288"/>
      <c r="GD137" s="288"/>
      <c r="GE137" s="288"/>
      <c r="GF137" s="288"/>
      <c r="GG137" s="288"/>
      <c r="GH137" s="288"/>
      <c r="GI137" s="288"/>
      <c r="GJ137" s="288"/>
      <c r="GK137" s="288"/>
      <c r="GL137" s="288"/>
      <c r="GM137" s="288"/>
      <c r="GN137" s="288"/>
      <c r="GO137" s="288"/>
      <c r="GP137" s="288"/>
      <c r="GQ137" s="288"/>
      <c r="GR137" s="288"/>
      <c r="GS137" s="288"/>
      <c r="GT137" s="288"/>
      <c r="GU137" s="288"/>
      <c r="GV137" s="288"/>
      <c r="GW137" s="288"/>
      <c r="GX137" s="288"/>
      <c r="GY137" s="288"/>
      <c r="GZ137" s="288"/>
      <c r="HA137" s="288"/>
      <c r="HB137" s="288"/>
    </row>
    <row r="138" spans="1:210" ht="17.25" customHeight="1" x14ac:dyDescent="0.2">
      <c r="A138" s="317" t="s">
        <v>445</v>
      </c>
      <c r="B138" s="321" t="s">
        <v>427</v>
      </c>
      <c r="C138" s="321" t="s">
        <v>448</v>
      </c>
      <c r="D138" s="299" t="s">
        <v>449</v>
      </c>
      <c r="E138" s="278" t="s">
        <v>372</v>
      </c>
      <c r="F138" s="309" t="s">
        <v>312</v>
      </c>
      <c r="G138" s="296" t="s">
        <v>94</v>
      </c>
      <c r="H138" s="310">
        <f t="shared" si="12"/>
        <v>1</v>
      </c>
      <c r="I138" s="310">
        <f t="shared" si="13"/>
        <v>1</v>
      </c>
      <c r="J138" s="310">
        <f t="shared" si="14"/>
        <v>1</v>
      </c>
      <c r="K138" s="283" t="s">
        <v>353</v>
      </c>
      <c r="L138" s="284">
        <v>1</v>
      </c>
      <c r="M138" s="284">
        <v>1</v>
      </c>
      <c r="N138" s="284">
        <v>1</v>
      </c>
      <c r="O138" s="380"/>
      <c r="P138" s="380"/>
      <c r="Q138" s="380"/>
      <c r="R138" s="287"/>
      <c r="S138" s="287"/>
      <c r="T138" s="287"/>
      <c r="U138" s="286"/>
      <c r="V138" s="286"/>
      <c r="W138" s="286"/>
      <c r="X138" s="287"/>
      <c r="Y138" s="287"/>
      <c r="Z138" s="288"/>
      <c r="AA138" s="288"/>
      <c r="AB138" s="288"/>
      <c r="AC138" s="288"/>
      <c r="AD138" s="288"/>
      <c r="AE138" s="288"/>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c r="BV138" s="287"/>
      <c r="BW138" s="287"/>
      <c r="BX138" s="287"/>
      <c r="BY138" s="287"/>
      <c r="BZ138" s="287"/>
      <c r="CA138" s="287"/>
      <c r="CB138" s="287"/>
      <c r="CC138" s="287"/>
      <c r="CD138" s="287"/>
      <c r="CE138" s="287"/>
      <c r="CF138" s="287"/>
      <c r="CG138" s="287"/>
      <c r="CH138" s="287"/>
      <c r="CI138" s="288"/>
      <c r="CJ138" s="288"/>
      <c r="CK138" s="288"/>
      <c r="CL138" s="288"/>
      <c r="CM138" s="288"/>
      <c r="CN138" s="288"/>
      <c r="CO138" s="288"/>
      <c r="CP138" s="288"/>
      <c r="CQ138" s="288"/>
      <c r="CR138" s="288"/>
      <c r="CS138" s="288"/>
      <c r="CT138" s="288"/>
      <c r="CU138" s="288"/>
      <c r="CV138" s="288"/>
      <c r="CW138" s="288"/>
      <c r="CX138" s="288"/>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288"/>
      <c r="DY138" s="288"/>
      <c r="DZ138" s="288"/>
      <c r="EA138" s="288"/>
      <c r="EB138" s="288"/>
      <c r="EC138" s="288"/>
      <c r="ED138" s="288"/>
      <c r="EE138" s="288"/>
      <c r="EF138" s="288"/>
      <c r="EG138" s="288"/>
      <c r="EH138" s="288"/>
      <c r="EI138" s="288"/>
      <c r="EJ138" s="288"/>
      <c r="EK138" s="288"/>
      <c r="EL138" s="288"/>
      <c r="EM138" s="288"/>
      <c r="EN138" s="288"/>
      <c r="EO138" s="288"/>
      <c r="EP138" s="288"/>
      <c r="EQ138" s="288"/>
      <c r="ER138" s="288"/>
      <c r="ES138" s="288"/>
      <c r="ET138" s="288"/>
      <c r="EU138" s="288"/>
      <c r="EV138" s="288"/>
      <c r="EW138" s="288"/>
      <c r="EX138" s="288"/>
      <c r="EY138" s="288"/>
      <c r="EZ138" s="288"/>
      <c r="FA138" s="288"/>
      <c r="FB138" s="288"/>
      <c r="FC138" s="288"/>
      <c r="FD138" s="288"/>
      <c r="FE138" s="288"/>
      <c r="FF138" s="288"/>
      <c r="FG138" s="288"/>
      <c r="FH138" s="288"/>
      <c r="FI138" s="288"/>
      <c r="FJ138" s="288"/>
      <c r="FK138" s="288"/>
      <c r="FL138" s="288"/>
      <c r="FM138" s="288"/>
      <c r="FN138" s="288"/>
      <c r="FO138" s="288"/>
      <c r="FP138" s="288"/>
      <c r="FQ138" s="288"/>
      <c r="FR138" s="288"/>
      <c r="FS138" s="288"/>
      <c r="FT138" s="288"/>
      <c r="FU138" s="288"/>
      <c r="FV138" s="288"/>
      <c r="FW138" s="288"/>
      <c r="FX138" s="288"/>
      <c r="FY138" s="288"/>
      <c r="FZ138" s="288"/>
      <c r="GA138" s="288"/>
      <c r="GB138" s="288"/>
      <c r="GC138" s="288"/>
      <c r="GD138" s="288"/>
      <c r="GE138" s="288"/>
      <c r="GF138" s="288"/>
      <c r="GG138" s="288"/>
      <c r="GH138" s="288"/>
      <c r="GI138" s="288"/>
      <c r="GJ138" s="288"/>
      <c r="GK138" s="288"/>
      <c r="GL138" s="288"/>
      <c r="GM138" s="288"/>
      <c r="GN138" s="288"/>
      <c r="GO138" s="288"/>
      <c r="GP138" s="288"/>
      <c r="GQ138" s="288"/>
      <c r="GR138" s="288"/>
      <c r="GS138" s="288"/>
      <c r="GT138" s="288"/>
      <c r="GU138" s="288"/>
      <c r="GV138" s="288"/>
      <c r="GW138" s="288"/>
      <c r="GX138" s="288"/>
      <c r="GY138" s="288"/>
      <c r="GZ138" s="288"/>
      <c r="HA138" s="288"/>
      <c r="HB138" s="288"/>
    </row>
    <row r="139" spans="1:210" ht="17.25" customHeight="1" x14ac:dyDescent="0.2">
      <c r="A139" s="317" t="s">
        <v>445</v>
      </c>
      <c r="B139" s="321" t="s">
        <v>427</v>
      </c>
      <c r="C139" s="321" t="s">
        <v>448</v>
      </c>
      <c r="D139" s="299" t="s">
        <v>449</v>
      </c>
      <c r="E139" s="278" t="s">
        <v>372</v>
      </c>
      <c r="F139" s="309" t="s">
        <v>197</v>
      </c>
      <c r="G139" s="296" t="s">
        <v>102</v>
      </c>
      <c r="H139" s="310">
        <f t="shared" si="12"/>
        <v>20</v>
      </c>
      <c r="I139" s="310">
        <f t="shared" si="13"/>
        <v>20</v>
      </c>
      <c r="J139" s="310">
        <f t="shared" si="14"/>
        <v>20</v>
      </c>
      <c r="K139" s="283" t="s">
        <v>353</v>
      </c>
      <c r="L139" s="284">
        <v>20</v>
      </c>
      <c r="M139" s="284">
        <v>20</v>
      </c>
      <c r="N139" s="284">
        <v>20</v>
      </c>
      <c r="O139" s="380"/>
      <c r="P139" s="380"/>
      <c r="Q139" s="380"/>
      <c r="R139" s="287"/>
      <c r="S139" s="287"/>
      <c r="T139" s="287"/>
      <c r="U139" s="286"/>
      <c r="V139" s="286"/>
      <c r="W139" s="286"/>
      <c r="X139" s="287"/>
      <c r="Y139" s="287"/>
      <c r="Z139" s="288"/>
      <c r="AA139" s="288"/>
      <c r="AB139" s="288"/>
      <c r="AC139" s="288"/>
      <c r="AD139" s="288"/>
      <c r="AE139" s="288"/>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c r="BV139" s="287"/>
      <c r="BW139" s="287"/>
      <c r="BX139" s="287"/>
      <c r="BY139" s="287"/>
      <c r="BZ139" s="287"/>
      <c r="CA139" s="287"/>
      <c r="CB139" s="287"/>
      <c r="CC139" s="287"/>
      <c r="CD139" s="287"/>
      <c r="CE139" s="287"/>
      <c r="CF139" s="287"/>
      <c r="CG139" s="287"/>
      <c r="CH139" s="287"/>
      <c r="CI139" s="288"/>
      <c r="CJ139" s="288"/>
      <c r="CK139" s="288"/>
      <c r="CL139" s="288"/>
      <c r="CM139" s="288"/>
      <c r="CN139" s="288"/>
      <c r="CO139" s="288"/>
      <c r="CP139" s="288"/>
      <c r="CQ139" s="288"/>
      <c r="CR139" s="288"/>
      <c r="CS139" s="288"/>
      <c r="CT139" s="288"/>
      <c r="CU139" s="288"/>
      <c r="CV139" s="288"/>
      <c r="CW139" s="288"/>
      <c r="CX139" s="288"/>
      <c r="CY139" s="288"/>
      <c r="CZ139" s="288"/>
      <c r="DA139" s="288"/>
      <c r="DB139" s="288"/>
      <c r="DC139" s="288"/>
      <c r="DD139" s="288"/>
      <c r="DE139" s="288"/>
      <c r="DF139" s="288"/>
      <c r="DG139" s="288"/>
      <c r="DH139" s="288"/>
      <c r="DI139" s="288"/>
      <c r="DJ139" s="288"/>
      <c r="DK139" s="288"/>
      <c r="DL139" s="288"/>
      <c r="DM139" s="288"/>
      <c r="DN139" s="288"/>
      <c r="DO139" s="288"/>
      <c r="DP139" s="288"/>
      <c r="DQ139" s="288"/>
      <c r="DR139" s="288"/>
      <c r="DS139" s="288"/>
      <c r="DT139" s="288"/>
      <c r="DU139" s="288"/>
      <c r="DV139" s="288"/>
      <c r="DW139" s="288"/>
      <c r="DX139" s="288"/>
      <c r="DY139" s="288"/>
      <c r="DZ139" s="288"/>
      <c r="EA139" s="288"/>
      <c r="EB139" s="288"/>
      <c r="EC139" s="288"/>
      <c r="ED139" s="288"/>
      <c r="EE139" s="288"/>
      <c r="EF139" s="288"/>
      <c r="EG139" s="288"/>
      <c r="EH139" s="288"/>
      <c r="EI139" s="288"/>
      <c r="EJ139" s="288"/>
      <c r="EK139" s="288"/>
      <c r="EL139" s="288"/>
      <c r="EM139" s="288"/>
      <c r="EN139" s="288"/>
      <c r="EO139" s="288"/>
      <c r="EP139" s="288"/>
      <c r="EQ139" s="288"/>
      <c r="ER139" s="288"/>
      <c r="ES139" s="288"/>
      <c r="ET139" s="288"/>
      <c r="EU139" s="288"/>
      <c r="EV139" s="288"/>
      <c r="EW139" s="288"/>
      <c r="EX139" s="288"/>
      <c r="EY139" s="288"/>
      <c r="EZ139" s="288"/>
      <c r="FA139" s="288"/>
      <c r="FB139" s="288"/>
      <c r="FC139" s="288"/>
      <c r="FD139" s="288"/>
      <c r="FE139" s="288"/>
      <c r="FF139" s="288"/>
      <c r="FG139" s="288"/>
      <c r="FH139" s="288"/>
      <c r="FI139" s="288"/>
      <c r="FJ139" s="288"/>
      <c r="FK139" s="288"/>
      <c r="FL139" s="288"/>
      <c r="FM139" s="288"/>
      <c r="FN139" s="288"/>
      <c r="FO139" s="288"/>
      <c r="FP139" s="288"/>
      <c r="FQ139" s="288"/>
      <c r="FR139" s="288"/>
      <c r="FS139" s="288"/>
      <c r="FT139" s="288"/>
      <c r="FU139" s="288"/>
      <c r="FV139" s="288"/>
      <c r="FW139" s="288"/>
      <c r="FX139" s="288"/>
      <c r="FY139" s="288"/>
      <c r="FZ139" s="288"/>
      <c r="GA139" s="288"/>
      <c r="GB139" s="288"/>
      <c r="GC139" s="288"/>
      <c r="GD139" s="288"/>
      <c r="GE139" s="288"/>
      <c r="GF139" s="288"/>
      <c r="GG139" s="288"/>
      <c r="GH139" s="288"/>
      <c r="GI139" s="288"/>
      <c r="GJ139" s="288"/>
      <c r="GK139" s="288"/>
      <c r="GL139" s="288"/>
      <c r="GM139" s="288"/>
      <c r="GN139" s="288"/>
      <c r="GO139" s="288"/>
      <c r="GP139" s="288"/>
      <c r="GQ139" s="288"/>
      <c r="GR139" s="288"/>
      <c r="GS139" s="288"/>
      <c r="GT139" s="288"/>
      <c r="GU139" s="288"/>
      <c r="GV139" s="288"/>
      <c r="GW139" s="288"/>
      <c r="GX139" s="288"/>
      <c r="GY139" s="288"/>
      <c r="GZ139" s="288"/>
      <c r="HA139" s="288"/>
      <c r="HB139" s="288"/>
    </row>
    <row r="140" spans="1:210" ht="60" customHeight="1" x14ac:dyDescent="0.2">
      <c r="A140" s="317" t="s">
        <v>445</v>
      </c>
      <c r="B140" s="321" t="s">
        <v>427</v>
      </c>
      <c r="C140" s="321" t="s">
        <v>448</v>
      </c>
      <c r="D140" s="299" t="s">
        <v>449</v>
      </c>
      <c r="E140" s="278" t="s">
        <v>99</v>
      </c>
      <c r="F140" s="309" t="s">
        <v>312</v>
      </c>
      <c r="G140" s="296" t="s">
        <v>94</v>
      </c>
      <c r="H140" s="310">
        <f t="shared" si="12"/>
        <v>2</v>
      </c>
      <c r="I140" s="310">
        <f t="shared" si="13"/>
        <v>2</v>
      </c>
      <c r="J140" s="310">
        <f t="shared" si="14"/>
        <v>2</v>
      </c>
      <c r="K140" s="283" t="s">
        <v>353</v>
      </c>
      <c r="L140" s="284">
        <v>1</v>
      </c>
      <c r="M140" s="284">
        <v>1</v>
      </c>
      <c r="N140" s="284">
        <v>1</v>
      </c>
      <c r="O140" s="286"/>
      <c r="P140" s="286"/>
      <c r="Q140" s="286"/>
      <c r="R140" s="287"/>
      <c r="S140" s="287"/>
      <c r="T140" s="287"/>
      <c r="U140" s="287"/>
      <c r="V140" s="287"/>
      <c r="W140" s="287"/>
      <c r="X140" s="287"/>
      <c r="Y140" s="287"/>
      <c r="Z140" s="288"/>
      <c r="AA140" s="288"/>
      <c r="AB140" s="288"/>
      <c r="AC140" s="288"/>
      <c r="AD140" s="288"/>
      <c r="AE140" s="288"/>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c r="BV140" s="287"/>
      <c r="BW140" s="287"/>
      <c r="BX140" s="287"/>
      <c r="BY140" s="287"/>
      <c r="BZ140" s="287"/>
      <c r="CA140" s="287"/>
      <c r="CB140" s="287"/>
      <c r="CC140" s="287"/>
      <c r="CD140" s="287"/>
      <c r="CE140" s="287"/>
      <c r="CF140" s="287"/>
      <c r="CG140" s="287">
        <v>1</v>
      </c>
      <c r="CH140" s="287">
        <v>1</v>
      </c>
      <c r="CI140" s="288">
        <v>1</v>
      </c>
      <c r="CJ140" s="288"/>
      <c r="CK140" s="288"/>
      <c r="CL140" s="288"/>
      <c r="CM140" s="288"/>
      <c r="CN140" s="288"/>
      <c r="CO140" s="288"/>
      <c r="CP140" s="288"/>
      <c r="CQ140" s="288"/>
      <c r="CR140" s="288"/>
      <c r="CS140" s="288"/>
      <c r="CT140" s="288"/>
      <c r="CU140" s="288"/>
      <c r="CV140" s="288"/>
      <c r="CW140" s="288"/>
      <c r="CX140" s="288"/>
      <c r="CY140" s="288"/>
      <c r="CZ140" s="288"/>
      <c r="DA140" s="288"/>
      <c r="DB140" s="288"/>
      <c r="DC140" s="288"/>
      <c r="DD140" s="288"/>
      <c r="DE140" s="288"/>
      <c r="DF140" s="288"/>
      <c r="DG140" s="288"/>
      <c r="DH140" s="288"/>
      <c r="DI140" s="288"/>
      <c r="DJ140" s="288"/>
      <c r="DK140" s="288"/>
      <c r="DL140" s="288"/>
      <c r="DM140" s="288"/>
      <c r="DN140" s="288"/>
      <c r="DO140" s="288"/>
      <c r="DP140" s="288"/>
      <c r="DQ140" s="288"/>
      <c r="DR140" s="288"/>
      <c r="DS140" s="288"/>
      <c r="DT140" s="288"/>
      <c r="DU140" s="288"/>
      <c r="DV140" s="288"/>
      <c r="DW140" s="288"/>
      <c r="DX140" s="288"/>
      <c r="DY140" s="288"/>
      <c r="DZ140" s="288"/>
      <c r="EA140" s="288"/>
      <c r="EB140" s="288"/>
      <c r="EC140" s="288"/>
      <c r="ED140" s="288"/>
      <c r="EE140" s="288"/>
      <c r="EF140" s="288"/>
      <c r="EG140" s="288"/>
      <c r="EH140" s="288"/>
      <c r="EI140" s="288"/>
      <c r="EJ140" s="288"/>
      <c r="EK140" s="288"/>
      <c r="EL140" s="288"/>
      <c r="EM140" s="288"/>
      <c r="EN140" s="288"/>
      <c r="EO140" s="288"/>
      <c r="EP140" s="288"/>
      <c r="EQ140" s="288"/>
      <c r="ER140" s="288"/>
      <c r="ES140" s="288"/>
      <c r="ET140" s="288"/>
      <c r="EU140" s="288"/>
      <c r="EV140" s="288"/>
      <c r="EW140" s="288"/>
      <c r="EX140" s="288"/>
      <c r="EY140" s="288"/>
      <c r="EZ140" s="288"/>
      <c r="FA140" s="288"/>
      <c r="FB140" s="288"/>
      <c r="FC140" s="288"/>
      <c r="FD140" s="288"/>
      <c r="FE140" s="288"/>
      <c r="FF140" s="288"/>
      <c r="FG140" s="288"/>
      <c r="FH140" s="288"/>
      <c r="FI140" s="288"/>
      <c r="FJ140" s="288"/>
      <c r="FK140" s="288"/>
      <c r="FL140" s="288"/>
      <c r="FM140" s="288"/>
      <c r="FN140" s="288"/>
      <c r="FO140" s="288"/>
      <c r="FP140" s="288"/>
      <c r="FQ140" s="288"/>
      <c r="FR140" s="288"/>
      <c r="FS140" s="288"/>
      <c r="FT140" s="288"/>
      <c r="FU140" s="288"/>
      <c r="FV140" s="288"/>
      <c r="FW140" s="288"/>
      <c r="FX140" s="288"/>
      <c r="FY140" s="288"/>
      <c r="FZ140" s="288"/>
      <c r="GA140" s="288"/>
      <c r="GB140" s="288"/>
      <c r="GC140" s="288"/>
      <c r="GD140" s="288"/>
      <c r="GE140" s="288"/>
      <c r="GF140" s="288"/>
      <c r="GG140" s="288"/>
      <c r="GH140" s="288"/>
      <c r="GI140" s="288"/>
      <c r="GJ140" s="288"/>
      <c r="GK140" s="288"/>
      <c r="GL140" s="288"/>
      <c r="GM140" s="288"/>
      <c r="GN140" s="288"/>
      <c r="GO140" s="288"/>
      <c r="GP140" s="288"/>
      <c r="GQ140" s="288"/>
      <c r="GR140" s="288"/>
      <c r="GS140" s="288"/>
      <c r="GT140" s="288"/>
      <c r="GU140" s="288"/>
      <c r="GV140" s="288"/>
      <c r="GW140" s="288"/>
      <c r="GX140" s="288"/>
      <c r="GY140" s="288"/>
      <c r="GZ140" s="288"/>
      <c r="HA140" s="288"/>
      <c r="HB140" s="288"/>
    </row>
    <row r="141" spans="1:210" ht="56.45" customHeight="1" x14ac:dyDescent="0.2">
      <c r="A141" s="317" t="s">
        <v>445</v>
      </c>
      <c r="B141" s="321" t="s">
        <v>427</v>
      </c>
      <c r="C141" s="321" t="s">
        <v>448</v>
      </c>
      <c r="D141" s="289" t="s">
        <v>449</v>
      </c>
      <c r="E141" s="278" t="s">
        <v>99</v>
      </c>
      <c r="F141" s="309" t="s">
        <v>197</v>
      </c>
      <c r="G141" s="296" t="s">
        <v>102</v>
      </c>
      <c r="H141" s="310">
        <f t="shared" si="12"/>
        <v>85</v>
      </c>
      <c r="I141" s="310">
        <f t="shared" si="13"/>
        <v>85</v>
      </c>
      <c r="J141" s="310">
        <f t="shared" si="14"/>
        <v>85</v>
      </c>
      <c r="K141" s="283" t="s">
        <v>353</v>
      </c>
      <c r="L141" s="284">
        <v>35</v>
      </c>
      <c r="M141" s="284">
        <v>35</v>
      </c>
      <c r="N141" s="284">
        <v>35</v>
      </c>
      <c r="O141" s="286"/>
      <c r="P141" s="286"/>
      <c r="Q141" s="286"/>
      <c r="R141" s="287"/>
      <c r="S141" s="287"/>
      <c r="T141" s="287"/>
      <c r="U141" s="287"/>
      <c r="V141" s="287"/>
      <c r="W141" s="287"/>
      <c r="X141" s="287"/>
      <c r="Y141" s="287"/>
      <c r="Z141" s="288"/>
      <c r="AA141" s="288"/>
      <c r="AB141" s="288"/>
      <c r="AC141" s="288"/>
      <c r="AD141" s="288"/>
      <c r="AE141" s="288"/>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c r="BO141" s="287"/>
      <c r="BP141" s="287"/>
      <c r="BQ141" s="287"/>
      <c r="BR141" s="287"/>
      <c r="BS141" s="287"/>
      <c r="BT141" s="287"/>
      <c r="BU141" s="287"/>
      <c r="BV141" s="287"/>
      <c r="BW141" s="287"/>
      <c r="BX141" s="287"/>
      <c r="BY141" s="287"/>
      <c r="BZ141" s="287"/>
      <c r="CA141" s="287"/>
      <c r="CB141" s="287"/>
      <c r="CC141" s="287"/>
      <c r="CD141" s="287"/>
      <c r="CE141" s="287"/>
      <c r="CF141" s="287"/>
      <c r="CG141" s="287">
        <v>50</v>
      </c>
      <c r="CH141" s="287">
        <v>50</v>
      </c>
      <c r="CI141" s="288">
        <v>50</v>
      </c>
      <c r="CJ141" s="288"/>
      <c r="CK141" s="288"/>
      <c r="CL141" s="288"/>
      <c r="CM141" s="288"/>
      <c r="CN141" s="288"/>
      <c r="CO141" s="288"/>
      <c r="CP141" s="288"/>
      <c r="CQ141" s="288"/>
      <c r="CR141" s="288"/>
      <c r="CS141" s="288"/>
      <c r="CT141" s="288"/>
      <c r="CU141" s="288"/>
      <c r="CV141" s="288"/>
      <c r="CW141" s="288"/>
      <c r="CX141" s="288"/>
      <c r="CY141" s="288"/>
      <c r="CZ141" s="288"/>
      <c r="DA141" s="288"/>
      <c r="DB141" s="288"/>
      <c r="DC141" s="288"/>
      <c r="DD141" s="288"/>
      <c r="DE141" s="288"/>
      <c r="DF141" s="288"/>
      <c r="DG141" s="288"/>
      <c r="DH141" s="288"/>
      <c r="DI141" s="288"/>
      <c r="DJ141" s="288"/>
      <c r="DK141" s="288"/>
      <c r="DL141" s="288"/>
      <c r="DM141" s="288"/>
      <c r="DN141" s="288"/>
      <c r="DO141" s="288"/>
      <c r="DP141" s="288"/>
      <c r="DQ141" s="288"/>
      <c r="DR141" s="288"/>
      <c r="DS141" s="288"/>
      <c r="DT141" s="288"/>
      <c r="DU141" s="288"/>
      <c r="DV141" s="288"/>
      <c r="DW141" s="288"/>
      <c r="DX141" s="288"/>
      <c r="DY141" s="288"/>
      <c r="DZ141" s="288"/>
      <c r="EA141" s="288"/>
      <c r="EB141" s="288"/>
      <c r="EC141" s="288"/>
      <c r="ED141" s="288"/>
      <c r="EE141" s="288"/>
      <c r="EF141" s="288"/>
      <c r="EG141" s="288"/>
      <c r="EH141" s="288"/>
      <c r="EI141" s="288"/>
      <c r="EJ141" s="288"/>
      <c r="EK141" s="288"/>
      <c r="EL141" s="288"/>
      <c r="EM141" s="288"/>
      <c r="EN141" s="288"/>
      <c r="EO141" s="288"/>
      <c r="EP141" s="288"/>
      <c r="EQ141" s="288"/>
      <c r="ER141" s="288"/>
      <c r="ES141" s="288"/>
      <c r="ET141" s="288"/>
      <c r="EU141" s="288"/>
      <c r="EV141" s="288"/>
      <c r="EW141" s="288"/>
      <c r="EX141" s="288"/>
      <c r="EY141" s="288"/>
      <c r="EZ141" s="288"/>
      <c r="FA141" s="288"/>
      <c r="FB141" s="288"/>
      <c r="FC141" s="288"/>
      <c r="FD141" s="288"/>
      <c r="FE141" s="288"/>
      <c r="FF141" s="288"/>
      <c r="FG141" s="288"/>
      <c r="FH141" s="288"/>
      <c r="FI141" s="288"/>
      <c r="FJ141" s="288"/>
      <c r="FK141" s="288"/>
      <c r="FL141" s="288"/>
      <c r="FM141" s="288"/>
      <c r="FN141" s="288"/>
      <c r="FO141" s="288"/>
      <c r="FP141" s="288"/>
      <c r="FQ141" s="288"/>
      <c r="FR141" s="288"/>
      <c r="FS141" s="288"/>
      <c r="FT141" s="288"/>
      <c r="FU141" s="288"/>
      <c r="FV141" s="288"/>
      <c r="FW141" s="288"/>
      <c r="FX141" s="288"/>
      <c r="FY141" s="288"/>
      <c r="FZ141" s="288"/>
      <c r="GA141" s="288"/>
      <c r="GB141" s="288"/>
      <c r="GC141" s="288"/>
      <c r="GD141" s="288"/>
      <c r="GE141" s="288"/>
      <c r="GF141" s="288"/>
      <c r="GG141" s="288"/>
      <c r="GH141" s="288"/>
      <c r="GI141" s="288"/>
      <c r="GJ141" s="288"/>
      <c r="GK141" s="288"/>
      <c r="GL141" s="288"/>
      <c r="GM141" s="288"/>
      <c r="GN141" s="288"/>
      <c r="GO141" s="288"/>
      <c r="GP141" s="288"/>
      <c r="GQ141" s="288"/>
      <c r="GR141" s="288"/>
      <c r="GS141" s="288"/>
      <c r="GT141" s="288"/>
      <c r="GU141" s="288"/>
      <c r="GV141" s="288"/>
      <c r="GW141" s="288"/>
      <c r="GX141" s="288"/>
      <c r="GY141" s="288"/>
      <c r="GZ141" s="288"/>
      <c r="HA141" s="288"/>
      <c r="HB141" s="288"/>
    </row>
    <row r="142" spans="1:210" s="383" customFormat="1" ht="53.25" customHeight="1" x14ac:dyDescent="0.2">
      <c r="A142" s="276" t="s">
        <v>450</v>
      </c>
      <c r="B142" s="312" t="s">
        <v>427</v>
      </c>
      <c r="C142" s="382" t="s">
        <v>625</v>
      </c>
      <c r="D142" s="279" t="s">
        <v>98</v>
      </c>
      <c r="E142" s="279" t="s">
        <v>99</v>
      </c>
      <c r="F142" s="279" t="s">
        <v>451</v>
      </c>
      <c r="G142" s="296" t="s">
        <v>351</v>
      </c>
      <c r="H142" s="310" t="s">
        <v>353</v>
      </c>
      <c r="I142" s="310" t="s">
        <v>353</v>
      </c>
      <c r="J142" s="310" t="s">
        <v>353</v>
      </c>
      <c r="K142" s="283" t="s">
        <v>353</v>
      </c>
      <c r="L142" s="287"/>
      <c r="M142" s="287"/>
      <c r="N142" s="287"/>
      <c r="O142" s="286">
        <v>50</v>
      </c>
      <c r="P142" s="286">
        <v>50</v>
      </c>
      <c r="Q142" s="286">
        <v>50</v>
      </c>
      <c r="R142" s="287"/>
      <c r="S142" s="287"/>
      <c r="T142" s="287"/>
      <c r="U142" s="287"/>
      <c r="V142" s="287"/>
      <c r="W142" s="287"/>
      <c r="X142" s="287"/>
      <c r="Y142" s="287"/>
      <c r="Z142" s="288"/>
      <c r="AA142" s="288"/>
      <c r="AB142" s="288"/>
      <c r="AC142" s="288"/>
      <c r="AD142" s="288"/>
      <c r="AE142" s="288"/>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c r="BO142" s="287"/>
      <c r="BP142" s="287"/>
      <c r="BQ142" s="287"/>
      <c r="BR142" s="287"/>
      <c r="BS142" s="287"/>
      <c r="BT142" s="287"/>
      <c r="BU142" s="287"/>
      <c r="BV142" s="287"/>
      <c r="BW142" s="287"/>
      <c r="BX142" s="287"/>
      <c r="BY142" s="287"/>
      <c r="BZ142" s="287"/>
      <c r="CA142" s="287"/>
      <c r="CB142" s="287"/>
      <c r="CC142" s="287"/>
      <c r="CD142" s="287"/>
      <c r="CE142" s="287"/>
      <c r="CF142" s="287"/>
      <c r="CG142" s="287"/>
      <c r="CH142" s="287"/>
      <c r="CI142" s="288"/>
      <c r="CJ142" s="288"/>
      <c r="CK142" s="288"/>
      <c r="CL142" s="288"/>
      <c r="CM142" s="288"/>
      <c r="CN142" s="288"/>
      <c r="CO142" s="288"/>
      <c r="CP142" s="288">
        <v>3</v>
      </c>
      <c r="CQ142" s="288">
        <v>3</v>
      </c>
      <c r="CR142" s="288">
        <v>3</v>
      </c>
      <c r="CS142" s="288"/>
      <c r="CT142" s="288"/>
      <c r="CU142" s="288"/>
      <c r="CV142" s="288"/>
      <c r="CW142" s="288"/>
      <c r="CX142" s="288"/>
      <c r="CY142" s="288"/>
      <c r="CZ142" s="288"/>
      <c r="DA142" s="288"/>
      <c r="DB142" s="288"/>
      <c r="DC142" s="288"/>
      <c r="DD142" s="288"/>
      <c r="DE142" s="288"/>
      <c r="DF142" s="288"/>
      <c r="DG142" s="288"/>
      <c r="DH142" s="288"/>
      <c r="DI142" s="288"/>
      <c r="DJ142" s="288"/>
      <c r="DK142" s="288"/>
      <c r="DL142" s="288"/>
      <c r="DM142" s="288"/>
      <c r="DN142" s="288"/>
      <c r="DO142" s="288"/>
      <c r="DP142" s="288"/>
      <c r="DQ142" s="288"/>
      <c r="DR142" s="288"/>
      <c r="DS142" s="288"/>
      <c r="DT142" s="288"/>
      <c r="DU142" s="288"/>
      <c r="DV142" s="288"/>
      <c r="DW142" s="288"/>
      <c r="DX142" s="288"/>
      <c r="DY142" s="288"/>
      <c r="DZ142" s="288"/>
      <c r="EA142" s="288"/>
      <c r="EB142" s="288"/>
      <c r="EC142" s="288"/>
      <c r="ED142" s="288"/>
      <c r="EE142" s="288"/>
      <c r="EF142" s="288"/>
      <c r="EG142" s="288"/>
      <c r="EH142" s="288"/>
      <c r="EI142" s="288"/>
      <c r="EJ142" s="288"/>
      <c r="EK142" s="288"/>
      <c r="EL142" s="288"/>
      <c r="EM142" s="288"/>
      <c r="EN142" s="288"/>
      <c r="EO142" s="288"/>
      <c r="EP142" s="288"/>
      <c r="EQ142" s="288"/>
      <c r="ER142" s="288"/>
      <c r="ES142" s="288"/>
      <c r="ET142" s="288"/>
      <c r="EU142" s="288"/>
      <c r="EV142" s="288"/>
      <c r="EW142" s="288"/>
      <c r="EX142" s="288"/>
      <c r="EY142" s="288"/>
      <c r="EZ142" s="288"/>
      <c r="FA142" s="288"/>
      <c r="FB142" s="288"/>
      <c r="FC142" s="288"/>
      <c r="FD142" s="288"/>
      <c r="FE142" s="288"/>
      <c r="FF142" s="288"/>
      <c r="FG142" s="288"/>
      <c r="FH142" s="288"/>
      <c r="FI142" s="288"/>
      <c r="FJ142" s="288"/>
      <c r="FK142" s="288"/>
      <c r="FL142" s="288"/>
      <c r="FM142" s="288"/>
      <c r="FN142" s="288"/>
      <c r="FO142" s="288"/>
      <c r="FP142" s="288"/>
      <c r="FQ142" s="288"/>
      <c r="FR142" s="288"/>
      <c r="FS142" s="288"/>
      <c r="FT142" s="288"/>
      <c r="FU142" s="288"/>
      <c r="FV142" s="288"/>
      <c r="FW142" s="288"/>
      <c r="FX142" s="288"/>
      <c r="FY142" s="288"/>
      <c r="FZ142" s="288"/>
      <c r="GA142" s="288"/>
      <c r="GB142" s="288"/>
      <c r="GC142" s="288"/>
      <c r="GD142" s="288"/>
      <c r="GE142" s="288"/>
      <c r="GF142" s="288"/>
      <c r="GG142" s="288"/>
      <c r="GH142" s="288"/>
      <c r="GI142" s="288"/>
      <c r="GJ142" s="288"/>
      <c r="GK142" s="288"/>
      <c r="GL142" s="288"/>
      <c r="GM142" s="288"/>
      <c r="GN142" s="288"/>
      <c r="GO142" s="288"/>
      <c r="GP142" s="288"/>
      <c r="GQ142" s="288"/>
      <c r="GR142" s="288"/>
      <c r="GS142" s="288"/>
      <c r="GT142" s="288"/>
      <c r="GU142" s="288"/>
      <c r="GV142" s="288"/>
      <c r="GW142" s="288"/>
      <c r="GX142" s="288"/>
      <c r="GY142" s="288"/>
      <c r="GZ142" s="288"/>
      <c r="HA142" s="288"/>
      <c r="HB142" s="288"/>
    </row>
    <row r="143" spans="1:210" ht="39" customHeight="1" x14ac:dyDescent="0.2">
      <c r="A143" s="315" t="s">
        <v>452</v>
      </c>
      <c r="B143" s="325" t="s">
        <v>427</v>
      </c>
      <c r="C143" s="291" t="s">
        <v>453</v>
      </c>
      <c r="D143" s="316" t="s">
        <v>454</v>
      </c>
      <c r="E143" s="290" t="s">
        <v>121</v>
      </c>
      <c r="F143" s="356" t="s">
        <v>196</v>
      </c>
      <c r="G143" s="293" t="s">
        <v>94</v>
      </c>
      <c r="H143" s="310">
        <f t="shared" si="12"/>
        <v>3214</v>
      </c>
      <c r="I143" s="310">
        <f t="shared" si="13"/>
        <v>3215</v>
      </c>
      <c r="J143" s="310">
        <f t="shared" si="14"/>
        <v>3219</v>
      </c>
      <c r="K143" s="350" t="s">
        <v>353</v>
      </c>
      <c r="L143" s="377"/>
      <c r="M143" s="377"/>
      <c r="N143" s="377"/>
      <c r="O143" s="377"/>
      <c r="P143" s="377"/>
      <c r="Q143" s="377"/>
      <c r="R143" s="377"/>
      <c r="S143" s="377"/>
      <c r="T143" s="377"/>
      <c r="U143" s="287">
        <v>3200</v>
      </c>
      <c r="V143" s="287">
        <v>3200</v>
      </c>
      <c r="W143" s="287">
        <v>3200</v>
      </c>
      <c r="X143" s="377"/>
      <c r="Y143" s="377"/>
      <c r="Z143" s="379"/>
      <c r="AA143" s="379"/>
      <c r="AB143" s="379"/>
      <c r="AC143" s="379"/>
      <c r="AD143" s="379"/>
      <c r="AE143" s="379"/>
      <c r="AF143" s="377"/>
      <c r="AG143" s="377"/>
      <c r="AH143" s="377"/>
      <c r="AI143" s="377"/>
      <c r="AJ143" s="377"/>
      <c r="AK143" s="377"/>
      <c r="AL143" s="377"/>
      <c r="AM143" s="377"/>
      <c r="AN143" s="377"/>
      <c r="AO143" s="377"/>
      <c r="AP143" s="377"/>
      <c r="AQ143" s="377"/>
      <c r="AR143" s="377"/>
      <c r="AS143" s="377"/>
      <c r="AT143" s="377"/>
      <c r="AU143" s="377"/>
      <c r="AV143" s="377"/>
      <c r="AW143" s="377"/>
      <c r="AX143" s="377"/>
      <c r="AY143" s="377"/>
      <c r="AZ143" s="377"/>
      <c r="BA143" s="377"/>
      <c r="BB143" s="377"/>
      <c r="BC143" s="377"/>
      <c r="BD143" s="377"/>
      <c r="BE143" s="377"/>
      <c r="BF143" s="377"/>
      <c r="BG143" s="377"/>
      <c r="BH143" s="377"/>
      <c r="BI143" s="377"/>
      <c r="BJ143" s="377"/>
      <c r="BK143" s="377"/>
      <c r="BL143" s="377"/>
      <c r="BM143" s="377"/>
      <c r="BN143" s="377"/>
      <c r="BO143" s="377"/>
      <c r="BP143" s="377"/>
      <c r="BQ143" s="377"/>
      <c r="BR143" s="377"/>
      <c r="BS143" s="377"/>
      <c r="BT143" s="377"/>
      <c r="BU143" s="377"/>
      <c r="BV143" s="377"/>
      <c r="BW143" s="377"/>
      <c r="BX143" s="377"/>
      <c r="BY143" s="377"/>
      <c r="BZ143" s="377"/>
      <c r="CA143" s="377"/>
      <c r="CB143" s="377"/>
      <c r="CC143" s="377"/>
      <c r="CD143" s="377"/>
      <c r="CE143" s="377"/>
      <c r="CF143" s="377"/>
      <c r="CG143" s="377">
        <v>2</v>
      </c>
      <c r="CH143" s="377">
        <v>2</v>
      </c>
      <c r="CI143" s="377">
        <v>2</v>
      </c>
      <c r="CJ143" s="379"/>
      <c r="CK143" s="379"/>
      <c r="CL143" s="379"/>
      <c r="CM143" s="379"/>
      <c r="CN143" s="379"/>
      <c r="CO143" s="379"/>
      <c r="CP143" s="379"/>
      <c r="CQ143" s="379"/>
      <c r="CR143" s="379"/>
      <c r="CS143" s="379"/>
      <c r="CT143" s="379"/>
      <c r="CU143" s="379"/>
      <c r="CV143" s="379"/>
      <c r="CW143" s="379"/>
      <c r="CX143" s="379"/>
      <c r="CY143" s="379"/>
      <c r="CZ143" s="379"/>
      <c r="DA143" s="379"/>
      <c r="DB143" s="379"/>
      <c r="DC143" s="379"/>
      <c r="DD143" s="379"/>
      <c r="DE143" s="379"/>
      <c r="DF143" s="379"/>
      <c r="DG143" s="379"/>
      <c r="DH143" s="379"/>
      <c r="DI143" s="379"/>
      <c r="DJ143" s="379"/>
      <c r="DK143" s="379"/>
      <c r="DL143" s="379"/>
      <c r="DM143" s="379"/>
      <c r="DN143" s="379"/>
      <c r="DO143" s="379"/>
      <c r="DP143" s="379"/>
      <c r="DQ143" s="379"/>
      <c r="DR143" s="379"/>
      <c r="DS143" s="379"/>
      <c r="DT143" s="379">
        <v>4</v>
      </c>
      <c r="DU143" s="379">
        <v>4</v>
      </c>
      <c r="DV143" s="379">
        <v>4</v>
      </c>
      <c r="DW143" s="379"/>
      <c r="DX143" s="379"/>
      <c r="DY143" s="379"/>
      <c r="DZ143" s="379"/>
      <c r="EA143" s="379"/>
      <c r="EB143" s="379"/>
      <c r="EC143" s="379"/>
      <c r="ED143" s="379"/>
      <c r="EE143" s="379"/>
      <c r="EF143" s="379"/>
      <c r="EG143" s="379"/>
      <c r="EH143" s="379"/>
      <c r="EI143" s="379"/>
      <c r="EJ143" s="379"/>
      <c r="EK143" s="379"/>
      <c r="EL143" s="379"/>
      <c r="EM143" s="379"/>
      <c r="EN143" s="379"/>
      <c r="EO143" s="379"/>
      <c r="EP143" s="379"/>
      <c r="EQ143" s="379"/>
      <c r="ER143" s="379"/>
      <c r="ES143" s="379"/>
      <c r="ET143" s="379"/>
      <c r="EU143" s="379">
        <v>2</v>
      </c>
      <c r="EV143" s="379">
        <v>2</v>
      </c>
      <c r="EW143" s="379">
        <v>2</v>
      </c>
      <c r="EX143" s="379"/>
      <c r="EY143" s="379"/>
      <c r="EZ143" s="379"/>
      <c r="FA143" s="379">
        <v>5</v>
      </c>
      <c r="FB143" s="379">
        <v>6</v>
      </c>
      <c r="FC143" s="379">
        <v>10</v>
      </c>
      <c r="FD143" s="379"/>
      <c r="FE143" s="379"/>
      <c r="FF143" s="379"/>
      <c r="FG143" s="379"/>
      <c r="FH143" s="379"/>
      <c r="FI143" s="379"/>
      <c r="FJ143" s="379"/>
      <c r="FK143" s="379"/>
      <c r="FL143" s="379"/>
      <c r="FM143" s="379"/>
      <c r="FN143" s="379"/>
      <c r="FO143" s="379"/>
      <c r="FP143" s="379"/>
      <c r="FQ143" s="379"/>
      <c r="FR143" s="379"/>
      <c r="FS143" s="379"/>
      <c r="FT143" s="379"/>
      <c r="FU143" s="379"/>
      <c r="FV143" s="379"/>
      <c r="FW143" s="379"/>
      <c r="FX143" s="379"/>
      <c r="FY143" s="379">
        <v>1</v>
      </c>
      <c r="FZ143" s="379">
        <v>1</v>
      </c>
      <c r="GA143" s="379">
        <v>1</v>
      </c>
      <c r="GB143" s="379"/>
      <c r="GC143" s="379"/>
      <c r="GD143" s="379"/>
      <c r="GE143" s="379"/>
      <c r="GF143" s="379"/>
      <c r="GG143" s="379"/>
      <c r="GH143" s="379"/>
      <c r="GI143" s="379"/>
      <c r="GJ143" s="379"/>
      <c r="GK143" s="379"/>
      <c r="GL143" s="379"/>
      <c r="GM143" s="379"/>
      <c r="GN143" s="379"/>
      <c r="GO143" s="379"/>
      <c r="GP143" s="379"/>
      <c r="GQ143" s="379"/>
      <c r="GR143" s="379"/>
      <c r="GS143" s="379"/>
      <c r="GT143" s="379"/>
      <c r="GU143" s="379"/>
      <c r="GV143" s="379"/>
      <c r="GW143" s="379"/>
      <c r="GX143" s="379"/>
      <c r="GY143" s="379"/>
      <c r="GZ143" s="379"/>
      <c r="HA143" s="379"/>
      <c r="HB143" s="379"/>
    </row>
    <row r="144" spans="1:210" ht="16.5" customHeight="1" x14ac:dyDescent="0.2">
      <c r="A144" s="374" t="s">
        <v>452</v>
      </c>
      <c r="B144" s="325" t="s">
        <v>427</v>
      </c>
      <c r="C144" s="299" t="s">
        <v>246</v>
      </c>
      <c r="D144" s="326" t="s">
        <v>247</v>
      </c>
      <c r="E144" s="278" t="s">
        <v>121</v>
      </c>
      <c r="F144" s="309" t="s">
        <v>197</v>
      </c>
      <c r="G144" s="296" t="s">
        <v>102</v>
      </c>
      <c r="H144" s="310">
        <f t="shared" si="12"/>
        <v>96660</v>
      </c>
      <c r="I144" s="310">
        <f t="shared" si="13"/>
        <v>96675</v>
      </c>
      <c r="J144" s="310">
        <f t="shared" si="14"/>
        <v>96720</v>
      </c>
      <c r="K144" s="283" t="s">
        <v>353</v>
      </c>
      <c r="L144" s="287"/>
      <c r="M144" s="287"/>
      <c r="N144" s="287"/>
      <c r="O144" s="287"/>
      <c r="P144" s="287"/>
      <c r="Q144" s="287"/>
      <c r="R144" s="287"/>
      <c r="S144" s="287"/>
      <c r="T144" s="287"/>
      <c r="U144" s="287">
        <v>96400</v>
      </c>
      <c r="V144" s="287">
        <v>96400</v>
      </c>
      <c r="W144" s="287">
        <v>96400</v>
      </c>
      <c r="X144" s="287"/>
      <c r="Y144" s="287"/>
      <c r="Z144" s="288"/>
      <c r="AA144" s="288"/>
      <c r="AB144" s="288"/>
      <c r="AC144" s="288"/>
      <c r="AD144" s="288"/>
      <c r="AE144" s="288"/>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c r="BO144" s="287"/>
      <c r="BP144" s="287"/>
      <c r="BQ144" s="287"/>
      <c r="BR144" s="287"/>
      <c r="BS144" s="287"/>
      <c r="BT144" s="287"/>
      <c r="BU144" s="287"/>
      <c r="BV144" s="287"/>
      <c r="BW144" s="287"/>
      <c r="BX144" s="287"/>
      <c r="BY144" s="287"/>
      <c r="BZ144" s="287"/>
      <c r="CA144" s="287"/>
      <c r="CB144" s="287"/>
      <c r="CC144" s="287"/>
      <c r="CD144" s="287"/>
      <c r="CE144" s="287"/>
      <c r="CF144" s="287"/>
      <c r="CG144" s="287">
        <v>30</v>
      </c>
      <c r="CH144" s="287">
        <v>30</v>
      </c>
      <c r="CI144" s="287">
        <v>30</v>
      </c>
      <c r="CJ144" s="288"/>
      <c r="CK144" s="288"/>
      <c r="CL144" s="288"/>
      <c r="CM144" s="288"/>
      <c r="CN144" s="288"/>
      <c r="CO144" s="288"/>
      <c r="CP144" s="288"/>
      <c r="CQ144" s="288"/>
      <c r="CR144" s="288"/>
      <c r="CS144" s="288"/>
      <c r="CT144" s="288"/>
      <c r="CU144" s="288"/>
      <c r="CV144" s="288"/>
      <c r="CW144" s="288"/>
      <c r="CX144" s="288"/>
      <c r="CY144" s="288"/>
      <c r="CZ144" s="288"/>
      <c r="DA144" s="288"/>
      <c r="DB144" s="288"/>
      <c r="DC144" s="288"/>
      <c r="DD144" s="288"/>
      <c r="DE144" s="288"/>
      <c r="DF144" s="288"/>
      <c r="DG144" s="288"/>
      <c r="DH144" s="288"/>
      <c r="DI144" s="288"/>
      <c r="DJ144" s="288"/>
      <c r="DK144" s="288"/>
      <c r="DL144" s="288"/>
      <c r="DM144" s="288"/>
      <c r="DN144" s="288"/>
      <c r="DO144" s="288"/>
      <c r="DP144" s="288"/>
      <c r="DQ144" s="288"/>
      <c r="DR144" s="288"/>
      <c r="DS144" s="288"/>
      <c r="DT144" s="288">
        <v>80</v>
      </c>
      <c r="DU144" s="288">
        <v>80</v>
      </c>
      <c r="DV144" s="288">
        <v>80</v>
      </c>
      <c r="DW144" s="288"/>
      <c r="DX144" s="288"/>
      <c r="DY144" s="288"/>
      <c r="DZ144" s="288"/>
      <c r="EA144" s="288"/>
      <c r="EB144" s="288"/>
      <c r="EC144" s="288"/>
      <c r="ED144" s="288"/>
      <c r="EE144" s="288"/>
      <c r="EF144" s="288"/>
      <c r="EG144" s="288"/>
      <c r="EH144" s="288"/>
      <c r="EI144" s="288"/>
      <c r="EJ144" s="288"/>
      <c r="EK144" s="288"/>
      <c r="EL144" s="288"/>
      <c r="EM144" s="288"/>
      <c r="EN144" s="288"/>
      <c r="EO144" s="288"/>
      <c r="EP144" s="288"/>
      <c r="EQ144" s="288"/>
      <c r="ER144" s="288"/>
      <c r="ES144" s="288"/>
      <c r="ET144" s="288"/>
      <c r="EU144" s="288">
        <v>40</v>
      </c>
      <c r="EV144" s="288">
        <v>40</v>
      </c>
      <c r="EW144" s="288">
        <v>40</v>
      </c>
      <c r="EX144" s="288"/>
      <c r="EY144" s="288"/>
      <c r="EZ144" s="288"/>
      <c r="FA144" s="288">
        <v>50</v>
      </c>
      <c r="FB144" s="288">
        <v>60</v>
      </c>
      <c r="FC144" s="288">
        <v>100</v>
      </c>
      <c r="FD144" s="288"/>
      <c r="FE144" s="288"/>
      <c r="FF144" s="288"/>
      <c r="FG144" s="288"/>
      <c r="FH144" s="288"/>
      <c r="FI144" s="288"/>
      <c r="FJ144" s="288"/>
      <c r="FK144" s="288"/>
      <c r="FL144" s="288"/>
      <c r="FM144" s="288"/>
      <c r="FN144" s="288"/>
      <c r="FO144" s="288"/>
      <c r="FP144" s="288"/>
      <c r="FQ144" s="288"/>
      <c r="FR144" s="288"/>
      <c r="FS144" s="288"/>
      <c r="FT144" s="288"/>
      <c r="FU144" s="288"/>
      <c r="FV144" s="288"/>
      <c r="FW144" s="288"/>
      <c r="FX144" s="288"/>
      <c r="FY144" s="288">
        <v>60</v>
      </c>
      <c r="FZ144" s="288">
        <v>65</v>
      </c>
      <c r="GA144" s="288">
        <v>70</v>
      </c>
      <c r="GB144" s="288"/>
      <c r="GC144" s="288"/>
      <c r="GD144" s="288"/>
      <c r="GE144" s="288"/>
      <c r="GF144" s="288"/>
      <c r="GG144" s="288"/>
      <c r="GH144" s="288"/>
      <c r="GI144" s="288"/>
      <c r="GJ144" s="288"/>
      <c r="GK144" s="288"/>
      <c r="GL144" s="288"/>
      <c r="GM144" s="288"/>
      <c r="GN144" s="288"/>
      <c r="GO144" s="288"/>
      <c r="GP144" s="288"/>
      <c r="GQ144" s="288"/>
      <c r="GR144" s="288"/>
      <c r="GS144" s="288"/>
      <c r="GT144" s="288"/>
      <c r="GU144" s="288"/>
      <c r="GV144" s="288"/>
      <c r="GW144" s="288"/>
      <c r="GX144" s="288"/>
      <c r="GY144" s="288"/>
      <c r="GZ144" s="288"/>
      <c r="HA144" s="288"/>
      <c r="HB144" s="288"/>
    </row>
    <row r="145" spans="1:210" ht="16.5" customHeight="1" x14ac:dyDescent="0.2">
      <c r="A145" s="374" t="s">
        <v>452</v>
      </c>
      <c r="B145" s="325" t="s">
        <v>427</v>
      </c>
      <c r="C145" s="299" t="s">
        <v>246</v>
      </c>
      <c r="D145" s="326" t="s">
        <v>247</v>
      </c>
      <c r="E145" s="278" t="s">
        <v>123</v>
      </c>
      <c r="F145" s="309" t="s">
        <v>196</v>
      </c>
      <c r="G145" s="296" t="s">
        <v>94</v>
      </c>
      <c r="H145" s="310">
        <f t="shared" si="12"/>
        <v>12073</v>
      </c>
      <c r="I145" s="310">
        <f t="shared" si="13"/>
        <v>12088</v>
      </c>
      <c r="J145" s="310">
        <f t="shared" si="14"/>
        <v>12109</v>
      </c>
      <c r="K145" s="283" t="s">
        <v>353</v>
      </c>
      <c r="L145" s="287"/>
      <c r="M145" s="287"/>
      <c r="N145" s="287"/>
      <c r="O145" s="287"/>
      <c r="P145" s="287"/>
      <c r="Q145" s="287"/>
      <c r="R145" s="287"/>
      <c r="S145" s="287"/>
      <c r="T145" s="287"/>
      <c r="U145" s="287">
        <v>12000</v>
      </c>
      <c r="V145" s="287">
        <v>12000</v>
      </c>
      <c r="W145" s="287">
        <v>12000</v>
      </c>
      <c r="X145" s="287"/>
      <c r="Y145" s="287"/>
      <c r="Z145" s="288"/>
      <c r="AA145" s="288"/>
      <c r="AB145" s="288"/>
      <c r="AC145" s="288"/>
      <c r="AD145" s="288"/>
      <c r="AE145" s="288"/>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c r="BV145" s="287"/>
      <c r="BW145" s="287"/>
      <c r="BX145" s="287"/>
      <c r="BY145" s="287"/>
      <c r="BZ145" s="287"/>
      <c r="CA145" s="287"/>
      <c r="CB145" s="287"/>
      <c r="CC145" s="287"/>
      <c r="CD145" s="287"/>
      <c r="CE145" s="287"/>
      <c r="CF145" s="287"/>
      <c r="CG145" s="287"/>
      <c r="CH145" s="287"/>
      <c r="CI145" s="287"/>
      <c r="CJ145" s="288"/>
      <c r="CK145" s="288"/>
      <c r="CL145" s="288"/>
      <c r="CM145" s="288">
        <v>5</v>
      </c>
      <c r="CN145" s="288">
        <v>7</v>
      </c>
      <c r="CO145" s="288">
        <v>7</v>
      </c>
      <c r="CP145" s="288">
        <f>14+2</f>
        <v>16</v>
      </c>
      <c r="CQ145" s="288">
        <f>14+3</f>
        <v>17</v>
      </c>
      <c r="CR145" s="288">
        <f>14+3</f>
        <v>17</v>
      </c>
      <c r="CS145" s="288"/>
      <c r="CT145" s="288"/>
      <c r="CU145" s="288"/>
      <c r="CV145" s="288"/>
      <c r="CW145" s="288"/>
      <c r="CX145" s="288"/>
      <c r="CY145" s="288"/>
      <c r="CZ145" s="288"/>
      <c r="DA145" s="288"/>
      <c r="DB145" s="288"/>
      <c r="DC145" s="288"/>
      <c r="DD145" s="288"/>
      <c r="DE145" s="288">
        <v>2</v>
      </c>
      <c r="DF145" s="288">
        <v>2</v>
      </c>
      <c r="DG145" s="288">
        <v>2</v>
      </c>
      <c r="DH145" s="288">
        <v>1</v>
      </c>
      <c r="DI145" s="288">
        <v>1</v>
      </c>
      <c r="DJ145" s="288">
        <v>1</v>
      </c>
      <c r="DK145" s="288"/>
      <c r="DL145" s="288"/>
      <c r="DM145" s="288"/>
      <c r="DN145" s="288"/>
      <c r="DO145" s="288"/>
      <c r="DP145" s="288"/>
      <c r="DQ145" s="288"/>
      <c r="DR145" s="288"/>
      <c r="DS145" s="288"/>
      <c r="DT145" s="288">
        <v>16</v>
      </c>
      <c r="DU145" s="288">
        <v>16</v>
      </c>
      <c r="DV145" s="288">
        <v>16</v>
      </c>
      <c r="DW145" s="288">
        <v>5</v>
      </c>
      <c r="DX145" s="288">
        <v>5</v>
      </c>
      <c r="DY145" s="288">
        <v>5</v>
      </c>
      <c r="DZ145" s="288"/>
      <c r="EA145" s="288"/>
      <c r="EB145" s="288"/>
      <c r="EC145" s="288"/>
      <c r="ED145" s="288"/>
      <c r="EE145" s="288"/>
      <c r="EF145" s="288"/>
      <c r="EG145" s="288"/>
      <c r="EH145" s="288"/>
      <c r="EI145" s="288"/>
      <c r="EJ145" s="288"/>
      <c r="EK145" s="288"/>
      <c r="EL145" s="288">
        <v>4</v>
      </c>
      <c r="EM145" s="288">
        <v>5</v>
      </c>
      <c r="EN145" s="288">
        <v>6</v>
      </c>
      <c r="EO145" s="288"/>
      <c r="EP145" s="288"/>
      <c r="EQ145" s="288"/>
      <c r="ER145" s="288"/>
      <c r="ES145" s="288"/>
      <c r="ET145" s="288"/>
      <c r="EU145" s="288">
        <v>3</v>
      </c>
      <c r="EV145" s="288">
        <v>3</v>
      </c>
      <c r="EW145" s="288">
        <v>3</v>
      </c>
      <c r="EX145" s="288"/>
      <c r="EY145" s="288"/>
      <c r="EZ145" s="288"/>
      <c r="FA145" s="288">
        <v>10</v>
      </c>
      <c r="FB145" s="288">
        <v>20</v>
      </c>
      <c r="FC145" s="288">
        <v>40</v>
      </c>
      <c r="FD145" s="288"/>
      <c r="FE145" s="288"/>
      <c r="FF145" s="288"/>
      <c r="FG145" s="288"/>
      <c r="FH145" s="288"/>
      <c r="FI145" s="288"/>
      <c r="FJ145" s="288"/>
      <c r="FK145" s="288"/>
      <c r="FL145" s="288"/>
      <c r="FM145" s="288"/>
      <c r="FN145" s="288"/>
      <c r="FO145" s="288"/>
      <c r="FP145" s="288">
        <v>2</v>
      </c>
      <c r="FQ145" s="288">
        <v>2</v>
      </c>
      <c r="FR145" s="288">
        <v>2</v>
      </c>
      <c r="FS145" s="288"/>
      <c r="FT145" s="288"/>
      <c r="FU145" s="288"/>
      <c r="FV145" s="288">
        <v>4</v>
      </c>
      <c r="FW145" s="288">
        <v>5</v>
      </c>
      <c r="FX145" s="288">
        <v>5</v>
      </c>
      <c r="FY145" s="288">
        <v>5</v>
      </c>
      <c r="FZ145" s="288">
        <v>5</v>
      </c>
      <c r="GA145" s="288">
        <v>5</v>
      </c>
      <c r="GB145" s="288"/>
      <c r="GC145" s="288"/>
      <c r="GD145" s="288"/>
      <c r="GE145" s="288"/>
      <c r="GF145" s="288"/>
      <c r="GG145" s="288"/>
      <c r="GH145" s="288"/>
      <c r="GI145" s="288"/>
      <c r="GJ145" s="288"/>
      <c r="GK145" s="288"/>
      <c r="GL145" s="288"/>
      <c r="GM145" s="288"/>
      <c r="GN145" s="288"/>
      <c r="GO145" s="288"/>
      <c r="GP145" s="288"/>
      <c r="GQ145" s="288"/>
      <c r="GR145" s="288"/>
      <c r="GS145" s="288"/>
      <c r="GT145" s="288"/>
      <c r="GU145" s="288"/>
      <c r="GV145" s="288"/>
      <c r="GW145" s="288"/>
      <c r="GX145" s="288"/>
      <c r="GY145" s="288"/>
      <c r="GZ145" s="288"/>
      <c r="HA145" s="288"/>
      <c r="HB145" s="288"/>
    </row>
    <row r="146" spans="1:210" ht="16.5" customHeight="1" x14ac:dyDescent="0.2">
      <c r="A146" s="374" t="s">
        <v>452</v>
      </c>
      <c r="B146" s="325" t="s">
        <v>427</v>
      </c>
      <c r="C146" s="299" t="s">
        <v>246</v>
      </c>
      <c r="D146" s="326" t="s">
        <v>247</v>
      </c>
      <c r="E146" s="278" t="s">
        <v>123</v>
      </c>
      <c r="F146" s="309" t="s">
        <v>197</v>
      </c>
      <c r="G146" s="296" t="s">
        <v>102</v>
      </c>
      <c r="H146" s="310">
        <f t="shared" si="12"/>
        <v>388700</v>
      </c>
      <c r="I146" s="310">
        <f t="shared" si="13"/>
        <v>395035</v>
      </c>
      <c r="J146" s="310">
        <f t="shared" si="14"/>
        <v>401090</v>
      </c>
      <c r="K146" s="283" t="s">
        <v>353</v>
      </c>
      <c r="L146" s="287"/>
      <c r="M146" s="287"/>
      <c r="N146" s="287"/>
      <c r="O146" s="287"/>
      <c r="P146" s="287"/>
      <c r="Q146" s="287"/>
      <c r="R146" s="287"/>
      <c r="S146" s="287"/>
      <c r="T146" s="287"/>
      <c r="U146" s="287">
        <v>340000</v>
      </c>
      <c r="V146" s="287">
        <v>340000</v>
      </c>
      <c r="W146" s="287">
        <v>340000</v>
      </c>
      <c r="X146" s="287"/>
      <c r="Y146" s="287"/>
      <c r="Z146" s="288"/>
      <c r="AA146" s="288"/>
      <c r="AB146" s="288"/>
      <c r="AC146" s="288"/>
      <c r="AD146" s="288"/>
      <c r="AE146" s="288"/>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c r="BV146" s="287"/>
      <c r="BW146" s="287"/>
      <c r="BX146" s="287"/>
      <c r="BY146" s="287"/>
      <c r="BZ146" s="287"/>
      <c r="CA146" s="287"/>
      <c r="CB146" s="287"/>
      <c r="CC146" s="287"/>
      <c r="CD146" s="287"/>
      <c r="CE146" s="287"/>
      <c r="CF146" s="287"/>
      <c r="CG146" s="287"/>
      <c r="CH146" s="287"/>
      <c r="CI146" s="287"/>
      <c r="CJ146" s="288"/>
      <c r="CK146" s="288"/>
      <c r="CL146" s="288"/>
      <c r="CM146" s="288">
        <v>90</v>
      </c>
      <c r="CN146" s="288">
        <v>100</v>
      </c>
      <c r="CO146" s="288">
        <v>100</v>
      </c>
      <c r="CP146" s="288">
        <f>40+45000</f>
        <v>45040</v>
      </c>
      <c r="CQ146" s="288">
        <f>40+50000</f>
        <v>50040</v>
      </c>
      <c r="CR146" s="288">
        <f>40+55000</f>
        <v>55040</v>
      </c>
      <c r="CS146" s="288"/>
      <c r="CT146" s="288"/>
      <c r="CU146" s="288"/>
      <c r="CV146" s="288"/>
      <c r="CW146" s="288"/>
      <c r="CX146" s="288"/>
      <c r="CY146" s="288"/>
      <c r="CZ146" s="288"/>
      <c r="DA146" s="288"/>
      <c r="DB146" s="288"/>
      <c r="DC146" s="288"/>
      <c r="DD146" s="288"/>
      <c r="DE146" s="288">
        <v>1500</v>
      </c>
      <c r="DF146" s="288">
        <v>1500</v>
      </c>
      <c r="DG146" s="288">
        <v>1500</v>
      </c>
      <c r="DH146" s="288">
        <v>50</v>
      </c>
      <c r="DI146" s="288">
        <v>50</v>
      </c>
      <c r="DJ146" s="288">
        <v>50</v>
      </c>
      <c r="DK146" s="288"/>
      <c r="DL146" s="288"/>
      <c r="DM146" s="288"/>
      <c r="DN146" s="288"/>
      <c r="DO146" s="288"/>
      <c r="DP146" s="288"/>
      <c r="DQ146" s="288"/>
      <c r="DR146" s="288"/>
      <c r="DS146" s="288"/>
      <c r="DT146" s="288">
        <v>340</v>
      </c>
      <c r="DU146" s="288">
        <v>340</v>
      </c>
      <c r="DV146" s="288">
        <v>340</v>
      </c>
      <c r="DW146" s="288">
        <v>1000</v>
      </c>
      <c r="DX146" s="288">
        <v>2000</v>
      </c>
      <c r="DY146" s="288">
        <v>2500</v>
      </c>
      <c r="DZ146" s="288"/>
      <c r="EA146" s="288"/>
      <c r="EB146" s="288"/>
      <c r="EC146" s="288"/>
      <c r="ED146" s="288"/>
      <c r="EE146" s="288"/>
      <c r="EF146" s="288"/>
      <c r="EG146" s="288"/>
      <c r="EH146" s="288"/>
      <c r="EI146" s="288"/>
      <c r="EJ146" s="288"/>
      <c r="EK146" s="288"/>
      <c r="EL146" s="288">
        <v>150</v>
      </c>
      <c r="EM146" s="288">
        <v>200</v>
      </c>
      <c r="EN146" s="288">
        <v>250</v>
      </c>
      <c r="EO146" s="288"/>
      <c r="EP146" s="288"/>
      <c r="EQ146" s="288"/>
      <c r="ER146" s="288"/>
      <c r="ES146" s="288"/>
      <c r="ET146" s="288"/>
      <c r="EU146" s="288">
        <v>60</v>
      </c>
      <c r="EV146" s="288">
        <v>60</v>
      </c>
      <c r="EW146" s="288">
        <v>60</v>
      </c>
      <c r="EX146" s="288"/>
      <c r="EY146" s="288"/>
      <c r="EZ146" s="288"/>
      <c r="FA146" s="288">
        <v>250</v>
      </c>
      <c r="FB146" s="288">
        <v>500</v>
      </c>
      <c r="FC146" s="288">
        <v>1000</v>
      </c>
      <c r="FD146" s="288"/>
      <c r="FE146" s="288"/>
      <c r="FF146" s="288"/>
      <c r="FG146" s="288"/>
      <c r="FH146" s="288"/>
      <c r="FI146" s="288"/>
      <c r="FJ146" s="288"/>
      <c r="FK146" s="288"/>
      <c r="FL146" s="288"/>
      <c r="FM146" s="288"/>
      <c r="FN146" s="288"/>
      <c r="FO146" s="288"/>
      <c r="FP146" s="288">
        <v>50</v>
      </c>
      <c r="FQ146" s="288">
        <v>50</v>
      </c>
      <c r="FR146" s="288">
        <v>50</v>
      </c>
      <c r="FS146" s="288"/>
      <c r="FT146" s="288"/>
      <c r="FU146" s="288"/>
      <c r="FV146" s="288">
        <v>100</v>
      </c>
      <c r="FW146" s="288">
        <v>120</v>
      </c>
      <c r="FX146" s="288">
        <v>120</v>
      </c>
      <c r="FY146" s="288">
        <v>70</v>
      </c>
      <c r="FZ146" s="288">
        <v>75</v>
      </c>
      <c r="GA146" s="288">
        <v>80</v>
      </c>
      <c r="GB146" s="288"/>
      <c r="GC146" s="288"/>
      <c r="GD146" s="288"/>
      <c r="GE146" s="288"/>
      <c r="GF146" s="288"/>
      <c r="GG146" s="288"/>
      <c r="GH146" s="288"/>
      <c r="GI146" s="288"/>
      <c r="GJ146" s="288"/>
      <c r="GK146" s="288"/>
      <c r="GL146" s="288"/>
      <c r="GM146" s="288"/>
      <c r="GN146" s="288"/>
      <c r="GO146" s="288"/>
      <c r="GP146" s="288"/>
      <c r="GQ146" s="288"/>
      <c r="GR146" s="288"/>
      <c r="GS146" s="288"/>
      <c r="GT146" s="288"/>
      <c r="GU146" s="288"/>
      <c r="GV146" s="288"/>
      <c r="GW146" s="288"/>
      <c r="GX146" s="288"/>
      <c r="GY146" s="288"/>
      <c r="GZ146" s="288"/>
      <c r="HA146" s="288"/>
      <c r="HB146" s="288"/>
    </row>
    <row r="147" spans="1:210" ht="16.5" customHeight="1" x14ac:dyDescent="0.2">
      <c r="A147" s="374" t="s">
        <v>452</v>
      </c>
      <c r="B147" s="325" t="s">
        <v>427</v>
      </c>
      <c r="C147" s="299" t="s">
        <v>246</v>
      </c>
      <c r="D147" s="326" t="s">
        <v>247</v>
      </c>
      <c r="E147" s="278" t="s">
        <v>124</v>
      </c>
      <c r="F147" s="309" t="s">
        <v>196</v>
      </c>
      <c r="G147" s="296" t="s">
        <v>94</v>
      </c>
      <c r="H147" s="310">
        <f t="shared" si="12"/>
        <v>1528</v>
      </c>
      <c r="I147" s="310">
        <f t="shared" si="13"/>
        <v>1528</v>
      </c>
      <c r="J147" s="310">
        <f t="shared" si="14"/>
        <v>1528</v>
      </c>
      <c r="K147" s="283" t="s">
        <v>353</v>
      </c>
      <c r="L147" s="287"/>
      <c r="M147" s="287"/>
      <c r="N147" s="287"/>
      <c r="O147" s="287"/>
      <c r="P147" s="287"/>
      <c r="Q147" s="287"/>
      <c r="R147" s="287"/>
      <c r="S147" s="287"/>
      <c r="T147" s="287"/>
      <c r="U147" s="287">
        <v>1500</v>
      </c>
      <c r="V147" s="287">
        <v>1500</v>
      </c>
      <c r="W147" s="287">
        <v>1500</v>
      </c>
      <c r="X147" s="287"/>
      <c r="Y147" s="287"/>
      <c r="Z147" s="288"/>
      <c r="AA147" s="288"/>
      <c r="AB147" s="288"/>
      <c r="AC147" s="288"/>
      <c r="AD147" s="288"/>
      <c r="AE147" s="288"/>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c r="BR147" s="287"/>
      <c r="BS147" s="287"/>
      <c r="BT147" s="287"/>
      <c r="BU147" s="287"/>
      <c r="BV147" s="287"/>
      <c r="BW147" s="287"/>
      <c r="BX147" s="287"/>
      <c r="BY147" s="287"/>
      <c r="BZ147" s="287"/>
      <c r="CA147" s="287"/>
      <c r="CB147" s="287"/>
      <c r="CC147" s="287"/>
      <c r="CD147" s="287"/>
      <c r="CE147" s="287"/>
      <c r="CF147" s="287"/>
      <c r="CG147" s="287">
        <v>4</v>
      </c>
      <c r="CH147" s="287">
        <v>4</v>
      </c>
      <c r="CI147" s="287">
        <v>4</v>
      </c>
      <c r="CJ147" s="288"/>
      <c r="CK147" s="288"/>
      <c r="CL147" s="288"/>
      <c r="CM147" s="288"/>
      <c r="CN147" s="288"/>
      <c r="CO147" s="288"/>
      <c r="CP147" s="288">
        <v>1</v>
      </c>
      <c r="CQ147" s="288">
        <v>1</v>
      </c>
      <c r="CR147" s="288">
        <v>1</v>
      </c>
      <c r="CS147" s="288"/>
      <c r="CT147" s="288"/>
      <c r="CU147" s="288"/>
      <c r="CV147" s="288"/>
      <c r="CW147" s="288"/>
      <c r="CX147" s="288"/>
      <c r="CY147" s="288"/>
      <c r="CZ147" s="288"/>
      <c r="DA147" s="288"/>
      <c r="DB147" s="288"/>
      <c r="DC147" s="288"/>
      <c r="DD147" s="288"/>
      <c r="DE147" s="288"/>
      <c r="DF147" s="288"/>
      <c r="DG147" s="288"/>
      <c r="DH147" s="288"/>
      <c r="DI147" s="288"/>
      <c r="DJ147" s="288"/>
      <c r="DK147" s="288"/>
      <c r="DL147" s="288"/>
      <c r="DM147" s="288"/>
      <c r="DN147" s="288"/>
      <c r="DO147" s="288"/>
      <c r="DP147" s="288"/>
      <c r="DQ147" s="288"/>
      <c r="DR147" s="288"/>
      <c r="DS147" s="288"/>
      <c r="DT147" s="288">
        <v>2</v>
      </c>
      <c r="DU147" s="288">
        <v>2</v>
      </c>
      <c r="DV147" s="288">
        <v>2</v>
      </c>
      <c r="DW147" s="288">
        <v>20</v>
      </c>
      <c r="DX147" s="288">
        <v>20</v>
      </c>
      <c r="DY147" s="288">
        <v>20</v>
      </c>
      <c r="DZ147" s="288"/>
      <c r="EA147" s="288"/>
      <c r="EB147" s="288"/>
      <c r="EC147" s="288"/>
      <c r="ED147" s="288"/>
      <c r="EE147" s="288"/>
      <c r="EF147" s="288"/>
      <c r="EG147" s="288"/>
      <c r="EH147" s="288"/>
      <c r="EI147" s="288"/>
      <c r="EJ147" s="288"/>
      <c r="EK147" s="288"/>
      <c r="EL147" s="288"/>
      <c r="EM147" s="288"/>
      <c r="EN147" s="288"/>
      <c r="EO147" s="288"/>
      <c r="EP147" s="288"/>
      <c r="EQ147" s="288"/>
      <c r="ER147" s="288"/>
      <c r="ES147" s="288"/>
      <c r="ET147" s="288"/>
      <c r="EU147" s="288">
        <v>1</v>
      </c>
      <c r="EV147" s="288">
        <v>1</v>
      </c>
      <c r="EW147" s="288">
        <v>1</v>
      </c>
      <c r="EX147" s="288"/>
      <c r="EY147" s="288"/>
      <c r="EZ147" s="288"/>
      <c r="FA147" s="288"/>
      <c r="FB147" s="288"/>
      <c r="FC147" s="288"/>
      <c r="FD147" s="288"/>
      <c r="FE147" s="288"/>
      <c r="FF147" s="288"/>
      <c r="FG147" s="288"/>
      <c r="FH147" s="288"/>
      <c r="FI147" s="288"/>
      <c r="FJ147" s="288"/>
      <c r="FK147" s="288"/>
      <c r="FL147" s="288"/>
      <c r="FM147" s="288"/>
      <c r="FN147" s="288"/>
      <c r="FO147" s="288"/>
      <c r="FP147" s="288"/>
      <c r="FQ147" s="288"/>
      <c r="FR147" s="288"/>
      <c r="FS147" s="288"/>
      <c r="FT147" s="288"/>
      <c r="FU147" s="288"/>
      <c r="FV147" s="288"/>
      <c r="FW147" s="288"/>
      <c r="FX147" s="288"/>
      <c r="FY147" s="288"/>
      <c r="FZ147" s="288"/>
      <c r="GA147" s="288"/>
      <c r="GB147" s="288"/>
      <c r="GC147" s="288"/>
      <c r="GD147" s="288"/>
      <c r="GE147" s="288"/>
      <c r="GF147" s="288"/>
      <c r="GG147" s="288"/>
      <c r="GH147" s="288"/>
      <c r="GI147" s="288"/>
      <c r="GJ147" s="288"/>
      <c r="GK147" s="288"/>
      <c r="GL147" s="288"/>
      <c r="GM147" s="288"/>
      <c r="GN147" s="288"/>
      <c r="GO147" s="288"/>
      <c r="GP147" s="288"/>
      <c r="GQ147" s="288"/>
      <c r="GR147" s="288"/>
      <c r="GS147" s="288"/>
      <c r="GT147" s="288"/>
      <c r="GU147" s="288"/>
      <c r="GV147" s="288"/>
      <c r="GW147" s="288"/>
      <c r="GX147" s="288"/>
      <c r="GY147" s="288"/>
      <c r="GZ147" s="288"/>
      <c r="HA147" s="288"/>
      <c r="HB147" s="288"/>
    </row>
    <row r="148" spans="1:210" ht="16.5" customHeight="1" x14ac:dyDescent="0.2">
      <c r="A148" s="374" t="s">
        <v>452</v>
      </c>
      <c r="B148" s="325" t="s">
        <v>427</v>
      </c>
      <c r="C148" s="299" t="s">
        <v>246</v>
      </c>
      <c r="D148" s="326" t="s">
        <v>247</v>
      </c>
      <c r="E148" s="278" t="s">
        <v>124</v>
      </c>
      <c r="F148" s="309" t="s">
        <v>197</v>
      </c>
      <c r="G148" s="296" t="s">
        <v>102</v>
      </c>
      <c r="H148" s="310">
        <f t="shared" si="12"/>
        <v>35053</v>
      </c>
      <c r="I148" s="310">
        <f t="shared" si="13"/>
        <v>35153</v>
      </c>
      <c r="J148" s="310">
        <f t="shared" si="14"/>
        <v>35253</v>
      </c>
      <c r="K148" s="283" t="s">
        <v>353</v>
      </c>
      <c r="L148" s="287"/>
      <c r="M148" s="287"/>
      <c r="N148" s="287"/>
      <c r="O148" s="287"/>
      <c r="P148" s="287"/>
      <c r="Q148" s="287"/>
      <c r="R148" s="287"/>
      <c r="S148" s="287"/>
      <c r="T148" s="287"/>
      <c r="U148" s="287">
        <v>34600</v>
      </c>
      <c r="V148" s="287">
        <v>34600</v>
      </c>
      <c r="W148" s="287">
        <v>34600</v>
      </c>
      <c r="X148" s="287"/>
      <c r="Y148" s="287"/>
      <c r="Z148" s="288"/>
      <c r="AA148" s="288"/>
      <c r="AB148" s="288"/>
      <c r="AC148" s="288"/>
      <c r="AD148" s="288"/>
      <c r="AE148" s="288"/>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c r="BV148" s="287"/>
      <c r="BW148" s="287"/>
      <c r="BX148" s="287"/>
      <c r="BY148" s="287"/>
      <c r="BZ148" s="287"/>
      <c r="CA148" s="287"/>
      <c r="CB148" s="287"/>
      <c r="CC148" s="287"/>
      <c r="CD148" s="287"/>
      <c r="CE148" s="287"/>
      <c r="CF148" s="287"/>
      <c r="CG148" s="287">
        <v>60</v>
      </c>
      <c r="CH148" s="287">
        <v>60</v>
      </c>
      <c r="CI148" s="287">
        <v>60</v>
      </c>
      <c r="CJ148" s="288"/>
      <c r="CK148" s="288"/>
      <c r="CL148" s="288"/>
      <c r="CM148" s="288"/>
      <c r="CN148" s="288"/>
      <c r="CO148" s="288"/>
      <c r="CP148" s="288">
        <v>25</v>
      </c>
      <c r="CQ148" s="288">
        <v>25</v>
      </c>
      <c r="CR148" s="288">
        <v>25</v>
      </c>
      <c r="CS148" s="288"/>
      <c r="CT148" s="288"/>
      <c r="CU148" s="288"/>
      <c r="CV148" s="288"/>
      <c r="CW148" s="288"/>
      <c r="CX148" s="288"/>
      <c r="CY148" s="288"/>
      <c r="CZ148" s="288"/>
      <c r="DA148" s="288"/>
      <c r="DB148" s="288"/>
      <c r="DC148" s="288"/>
      <c r="DD148" s="288"/>
      <c r="DE148" s="288"/>
      <c r="DF148" s="288"/>
      <c r="DG148" s="288"/>
      <c r="DH148" s="288"/>
      <c r="DI148" s="288"/>
      <c r="DJ148" s="288"/>
      <c r="DK148" s="288"/>
      <c r="DL148" s="288"/>
      <c r="DM148" s="288"/>
      <c r="DN148" s="288"/>
      <c r="DO148" s="288"/>
      <c r="DP148" s="288"/>
      <c r="DQ148" s="288"/>
      <c r="DR148" s="288"/>
      <c r="DS148" s="288"/>
      <c r="DT148" s="288">
        <v>50</v>
      </c>
      <c r="DU148" s="288">
        <v>50</v>
      </c>
      <c r="DV148" s="288">
        <v>50</v>
      </c>
      <c r="DW148" s="288">
        <v>300</v>
      </c>
      <c r="DX148" s="288">
        <v>400</v>
      </c>
      <c r="DY148" s="288">
        <v>500</v>
      </c>
      <c r="DZ148" s="288"/>
      <c r="EA148" s="288"/>
      <c r="EB148" s="288"/>
      <c r="EC148" s="288"/>
      <c r="ED148" s="288"/>
      <c r="EE148" s="288"/>
      <c r="EF148" s="288"/>
      <c r="EG148" s="288"/>
      <c r="EH148" s="288"/>
      <c r="EI148" s="288"/>
      <c r="EJ148" s="288"/>
      <c r="EK148" s="288"/>
      <c r="EL148" s="288"/>
      <c r="EM148" s="288"/>
      <c r="EN148" s="288"/>
      <c r="EO148" s="288"/>
      <c r="EP148" s="288"/>
      <c r="EQ148" s="288"/>
      <c r="ER148" s="288"/>
      <c r="ES148" s="288"/>
      <c r="ET148" s="288"/>
      <c r="EU148" s="288">
        <v>18</v>
      </c>
      <c r="EV148" s="288">
        <v>18</v>
      </c>
      <c r="EW148" s="288">
        <v>18</v>
      </c>
      <c r="EX148" s="288"/>
      <c r="EY148" s="288"/>
      <c r="EZ148" s="288"/>
      <c r="FA148" s="288"/>
      <c r="FB148" s="288"/>
      <c r="FC148" s="288"/>
      <c r="FD148" s="288"/>
      <c r="FE148" s="288"/>
      <c r="FF148" s="288"/>
      <c r="FG148" s="288"/>
      <c r="FH148" s="288"/>
      <c r="FI148" s="288"/>
      <c r="FJ148" s="288"/>
      <c r="FK148" s="288"/>
      <c r="FL148" s="288"/>
      <c r="FM148" s="288"/>
      <c r="FN148" s="288"/>
      <c r="FO148" s="288"/>
      <c r="FP148" s="288"/>
      <c r="FQ148" s="288"/>
      <c r="FR148" s="288"/>
      <c r="FS148" s="288"/>
      <c r="FT148" s="288"/>
      <c r="FU148" s="288"/>
      <c r="FV148" s="288"/>
      <c r="FW148" s="288"/>
      <c r="FX148" s="288"/>
      <c r="FY148" s="288"/>
      <c r="FZ148" s="288"/>
      <c r="GA148" s="288"/>
      <c r="GB148" s="288"/>
      <c r="GC148" s="288"/>
      <c r="GD148" s="288"/>
      <c r="GE148" s="288"/>
      <c r="GF148" s="288"/>
      <c r="GG148" s="288"/>
      <c r="GH148" s="288"/>
      <c r="GI148" s="288"/>
      <c r="GJ148" s="288"/>
      <c r="GK148" s="288"/>
      <c r="GL148" s="288"/>
      <c r="GM148" s="288"/>
      <c r="GN148" s="288"/>
      <c r="GO148" s="288"/>
      <c r="GP148" s="288"/>
      <c r="GQ148" s="288"/>
      <c r="GR148" s="288"/>
      <c r="GS148" s="288"/>
      <c r="GT148" s="288"/>
      <c r="GU148" s="288"/>
      <c r="GV148" s="288"/>
      <c r="GW148" s="288"/>
      <c r="GX148" s="288"/>
      <c r="GY148" s="288"/>
      <c r="GZ148" s="288"/>
      <c r="HA148" s="288"/>
      <c r="HB148" s="288"/>
    </row>
    <row r="149" spans="1:210" ht="16.5" customHeight="1" x14ac:dyDescent="0.2">
      <c r="A149" s="374" t="s">
        <v>452</v>
      </c>
      <c r="B149" s="325" t="s">
        <v>427</v>
      </c>
      <c r="C149" s="299" t="s">
        <v>246</v>
      </c>
      <c r="D149" s="326" t="s">
        <v>247</v>
      </c>
      <c r="E149" s="278" t="s">
        <v>372</v>
      </c>
      <c r="F149" s="309" t="s">
        <v>196</v>
      </c>
      <c r="G149" s="296" t="s">
        <v>94</v>
      </c>
      <c r="H149" s="310">
        <f t="shared" si="12"/>
        <v>0</v>
      </c>
      <c r="I149" s="310">
        <f t="shared" si="13"/>
        <v>4</v>
      </c>
      <c r="J149" s="310">
        <f t="shared" si="14"/>
        <v>0</v>
      </c>
      <c r="K149" s="283" t="s">
        <v>353</v>
      </c>
      <c r="L149" s="287"/>
      <c r="M149" s="287"/>
      <c r="N149" s="287"/>
      <c r="O149" s="287"/>
      <c r="P149" s="287"/>
      <c r="Q149" s="287"/>
      <c r="R149" s="287"/>
      <c r="S149" s="287"/>
      <c r="T149" s="287"/>
      <c r="U149" s="287"/>
      <c r="V149" s="287"/>
      <c r="W149" s="287"/>
      <c r="X149" s="287"/>
      <c r="Y149" s="287"/>
      <c r="Z149" s="288"/>
      <c r="AA149" s="288"/>
      <c r="AB149" s="288"/>
      <c r="AC149" s="288"/>
      <c r="AD149" s="288"/>
      <c r="AE149" s="288"/>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c r="BV149" s="287"/>
      <c r="BW149" s="287"/>
      <c r="BX149" s="287"/>
      <c r="BY149" s="287"/>
      <c r="BZ149" s="287"/>
      <c r="CA149" s="287"/>
      <c r="CB149" s="287"/>
      <c r="CC149" s="287"/>
      <c r="CD149" s="287"/>
      <c r="CE149" s="287"/>
      <c r="CF149" s="287"/>
      <c r="CG149" s="287">
        <v>0</v>
      </c>
      <c r="CH149" s="287">
        <v>4</v>
      </c>
      <c r="CI149" s="288">
        <v>0</v>
      </c>
      <c r="CJ149" s="288"/>
      <c r="CK149" s="288"/>
      <c r="CL149" s="288"/>
      <c r="CM149" s="288"/>
      <c r="CN149" s="288"/>
      <c r="CO149" s="288"/>
      <c r="CP149" s="288"/>
      <c r="CQ149" s="288"/>
      <c r="CR149" s="288"/>
      <c r="CS149" s="288"/>
      <c r="CT149" s="288"/>
      <c r="CU149" s="288"/>
      <c r="CV149" s="288"/>
      <c r="CW149" s="288"/>
      <c r="CX149" s="288"/>
      <c r="CY149" s="288"/>
      <c r="CZ149" s="288"/>
      <c r="DA149" s="288"/>
      <c r="DB149" s="288"/>
      <c r="DC149" s="288"/>
      <c r="DD149" s="288"/>
      <c r="DE149" s="288"/>
      <c r="DF149" s="288"/>
      <c r="DG149" s="288"/>
      <c r="DH149" s="288"/>
      <c r="DI149" s="288"/>
      <c r="DJ149" s="288"/>
      <c r="DK149" s="288"/>
      <c r="DL149" s="288"/>
      <c r="DM149" s="288"/>
      <c r="DN149" s="288"/>
      <c r="DO149" s="288"/>
      <c r="DP149" s="288"/>
      <c r="DQ149" s="288"/>
      <c r="DR149" s="288"/>
      <c r="DS149" s="288"/>
      <c r="DT149" s="288"/>
      <c r="DU149" s="288"/>
      <c r="DV149" s="288"/>
      <c r="DW149" s="288"/>
      <c r="DX149" s="288"/>
      <c r="DY149" s="288"/>
      <c r="DZ149" s="288"/>
      <c r="EA149" s="288"/>
      <c r="EB149" s="288"/>
      <c r="EC149" s="288"/>
      <c r="ED149" s="288"/>
      <c r="EE149" s="288"/>
      <c r="EF149" s="288"/>
      <c r="EG149" s="288"/>
      <c r="EH149" s="288"/>
      <c r="EI149" s="288"/>
      <c r="EJ149" s="288"/>
      <c r="EK149" s="288"/>
      <c r="EL149" s="288"/>
      <c r="EM149" s="288"/>
      <c r="EN149" s="288"/>
      <c r="EO149" s="288"/>
      <c r="EP149" s="288"/>
      <c r="EQ149" s="288"/>
      <c r="ER149" s="288"/>
      <c r="ES149" s="288"/>
      <c r="ET149" s="288"/>
      <c r="EU149" s="288"/>
      <c r="EV149" s="288"/>
      <c r="EW149" s="288"/>
      <c r="EX149" s="288"/>
      <c r="EY149" s="288"/>
      <c r="EZ149" s="288"/>
      <c r="FA149" s="288"/>
      <c r="FB149" s="288"/>
      <c r="FC149" s="288"/>
      <c r="FD149" s="288"/>
      <c r="FE149" s="288"/>
      <c r="FF149" s="288"/>
      <c r="FG149" s="288"/>
      <c r="FH149" s="288"/>
      <c r="FI149" s="288"/>
      <c r="FJ149" s="288"/>
      <c r="FK149" s="288"/>
      <c r="FL149" s="288"/>
      <c r="FM149" s="288"/>
      <c r="FN149" s="288"/>
      <c r="FO149" s="288"/>
      <c r="FP149" s="288"/>
      <c r="FQ149" s="288"/>
      <c r="FR149" s="288"/>
      <c r="FS149" s="288"/>
      <c r="FT149" s="288"/>
      <c r="FU149" s="288"/>
      <c r="FV149" s="288"/>
      <c r="FW149" s="288"/>
      <c r="FX149" s="288"/>
      <c r="FY149" s="288"/>
      <c r="FZ149" s="288"/>
      <c r="GA149" s="288"/>
      <c r="GB149" s="288"/>
      <c r="GC149" s="288"/>
      <c r="GD149" s="288"/>
      <c r="GE149" s="288"/>
      <c r="GF149" s="288"/>
      <c r="GG149" s="288"/>
      <c r="GH149" s="288"/>
      <c r="GI149" s="288"/>
      <c r="GJ149" s="288"/>
      <c r="GK149" s="288"/>
      <c r="GL149" s="288"/>
      <c r="GM149" s="288"/>
      <c r="GN149" s="288"/>
      <c r="GO149" s="288"/>
      <c r="GP149" s="288"/>
      <c r="GQ149" s="288"/>
      <c r="GR149" s="288"/>
      <c r="GS149" s="288"/>
      <c r="GT149" s="288"/>
      <c r="GU149" s="288"/>
      <c r="GV149" s="288"/>
      <c r="GW149" s="288"/>
      <c r="GX149" s="288"/>
      <c r="GY149" s="288"/>
      <c r="GZ149" s="288"/>
      <c r="HA149" s="288"/>
      <c r="HB149" s="288"/>
    </row>
    <row r="150" spans="1:210" ht="16.5" customHeight="1" x14ac:dyDescent="0.2">
      <c r="A150" s="374" t="s">
        <v>452</v>
      </c>
      <c r="B150" s="325" t="s">
        <v>427</v>
      </c>
      <c r="C150" s="299" t="s">
        <v>246</v>
      </c>
      <c r="D150" s="326" t="s">
        <v>247</v>
      </c>
      <c r="E150" s="278" t="s">
        <v>372</v>
      </c>
      <c r="F150" s="309" t="s">
        <v>197</v>
      </c>
      <c r="G150" s="296" t="s">
        <v>102</v>
      </c>
      <c r="H150" s="310">
        <f t="shared" si="12"/>
        <v>0</v>
      </c>
      <c r="I150" s="310">
        <f t="shared" si="13"/>
        <v>70</v>
      </c>
      <c r="J150" s="310">
        <f t="shared" si="14"/>
        <v>0</v>
      </c>
      <c r="K150" s="283" t="s">
        <v>353</v>
      </c>
      <c r="L150" s="287"/>
      <c r="M150" s="287"/>
      <c r="N150" s="287"/>
      <c r="O150" s="287"/>
      <c r="P150" s="287"/>
      <c r="Q150" s="287"/>
      <c r="R150" s="287"/>
      <c r="S150" s="287"/>
      <c r="T150" s="287"/>
      <c r="U150" s="287"/>
      <c r="V150" s="287"/>
      <c r="W150" s="287"/>
      <c r="X150" s="287"/>
      <c r="Y150" s="287"/>
      <c r="Z150" s="288"/>
      <c r="AA150" s="288"/>
      <c r="AB150" s="288"/>
      <c r="AC150" s="288"/>
      <c r="AD150" s="288"/>
      <c r="AE150" s="288"/>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c r="BR150" s="287"/>
      <c r="BS150" s="287"/>
      <c r="BT150" s="287"/>
      <c r="BU150" s="287"/>
      <c r="BV150" s="287"/>
      <c r="BW150" s="287"/>
      <c r="BX150" s="287"/>
      <c r="BY150" s="287"/>
      <c r="BZ150" s="287"/>
      <c r="CA150" s="287"/>
      <c r="CB150" s="287"/>
      <c r="CC150" s="287"/>
      <c r="CD150" s="287"/>
      <c r="CE150" s="287"/>
      <c r="CF150" s="287"/>
      <c r="CG150" s="287">
        <v>0</v>
      </c>
      <c r="CH150" s="287">
        <v>70</v>
      </c>
      <c r="CI150" s="288">
        <v>0</v>
      </c>
      <c r="CJ150" s="288"/>
      <c r="CK150" s="288"/>
      <c r="CL150" s="288"/>
      <c r="CM150" s="288"/>
      <c r="CN150" s="288"/>
      <c r="CO150" s="288"/>
      <c r="CP150" s="288"/>
      <c r="CQ150" s="288"/>
      <c r="CR150" s="288"/>
      <c r="CS150" s="288"/>
      <c r="CT150" s="288"/>
      <c r="CU150" s="288"/>
      <c r="CV150" s="288"/>
      <c r="CW150" s="288"/>
      <c r="CX150" s="288"/>
      <c r="CY150" s="288"/>
      <c r="CZ150" s="288"/>
      <c r="DA150" s="288"/>
      <c r="DB150" s="288"/>
      <c r="DC150" s="288"/>
      <c r="DD150" s="288"/>
      <c r="DE150" s="288"/>
      <c r="DF150" s="288"/>
      <c r="DG150" s="288"/>
      <c r="DH150" s="288"/>
      <c r="DI150" s="288"/>
      <c r="DJ150" s="288"/>
      <c r="DK150" s="288"/>
      <c r="DL150" s="288"/>
      <c r="DM150" s="288"/>
      <c r="DN150" s="288"/>
      <c r="DO150" s="288"/>
      <c r="DP150" s="288"/>
      <c r="DQ150" s="288"/>
      <c r="DR150" s="288"/>
      <c r="DS150" s="288"/>
      <c r="DT150" s="288"/>
      <c r="DU150" s="288"/>
      <c r="DV150" s="288"/>
      <c r="DW150" s="288"/>
      <c r="DX150" s="288"/>
      <c r="DY150" s="288"/>
      <c r="DZ150" s="288"/>
      <c r="EA150" s="288"/>
      <c r="EB150" s="288"/>
      <c r="EC150" s="288"/>
      <c r="ED150" s="288"/>
      <c r="EE150" s="288"/>
      <c r="EF150" s="288"/>
      <c r="EG150" s="288"/>
      <c r="EH150" s="288"/>
      <c r="EI150" s="288"/>
      <c r="EJ150" s="288"/>
      <c r="EK150" s="288"/>
      <c r="EL150" s="288"/>
      <c r="EM150" s="288"/>
      <c r="EN150" s="288"/>
      <c r="EO150" s="288"/>
      <c r="EP150" s="288"/>
      <c r="EQ150" s="288"/>
      <c r="ER150" s="288"/>
      <c r="ES150" s="288"/>
      <c r="ET150" s="288"/>
      <c r="EU150" s="288"/>
      <c r="EV150" s="288"/>
      <c r="EW150" s="288"/>
      <c r="EX150" s="288"/>
      <c r="EY150" s="288"/>
      <c r="EZ150" s="288"/>
      <c r="FA150" s="288"/>
      <c r="FB150" s="288"/>
      <c r="FC150" s="288"/>
      <c r="FD150" s="288"/>
      <c r="FE150" s="288"/>
      <c r="FF150" s="288"/>
      <c r="FG150" s="288"/>
      <c r="FH150" s="288"/>
      <c r="FI150" s="288"/>
      <c r="FJ150" s="288"/>
      <c r="FK150" s="288"/>
      <c r="FL150" s="288"/>
      <c r="FM150" s="288"/>
      <c r="FN150" s="288"/>
      <c r="FO150" s="288"/>
      <c r="FP150" s="288"/>
      <c r="FQ150" s="288"/>
      <c r="FR150" s="288"/>
      <c r="FS150" s="288"/>
      <c r="FT150" s="288"/>
      <c r="FU150" s="288"/>
      <c r="FV150" s="288"/>
      <c r="FW150" s="288"/>
      <c r="FX150" s="288"/>
      <c r="FY150" s="288"/>
      <c r="FZ150" s="288"/>
      <c r="GA150" s="288"/>
      <c r="GB150" s="288"/>
      <c r="GC150" s="288"/>
      <c r="GD150" s="288"/>
      <c r="GE150" s="288"/>
      <c r="GF150" s="288"/>
      <c r="GG150" s="288"/>
      <c r="GH150" s="288"/>
      <c r="GI150" s="288"/>
      <c r="GJ150" s="288"/>
      <c r="GK150" s="288"/>
      <c r="GL150" s="288"/>
      <c r="GM150" s="288"/>
      <c r="GN150" s="288"/>
      <c r="GO150" s="288"/>
      <c r="GP150" s="288"/>
      <c r="GQ150" s="288"/>
      <c r="GR150" s="288"/>
      <c r="GS150" s="288"/>
      <c r="GT150" s="288"/>
      <c r="GU150" s="288"/>
      <c r="GV150" s="288"/>
      <c r="GW150" s="288"/>
      <c r="GX150" s="288"/>
      <c r="GY150" s="288"/>
      <c r="GZ150" s="288"/>
      <c r="HA150" s="288"/>
      <c r="HB150" s="288"/>
    </row>
    <row r="151" spans="1:210" ht="57.75" customHeight="1" x14ac:dyDescent="0.2">
      <c r="A151" s="368" t="s">
        <v>452</v>
      </c>
      <c r="B151" s="312" t="s">
        <v>427</v>
      </c>
      <c r="C151" s="289" t="s">
        <v>246</v>
      </c>
      <c r="D151" s="318" t="s">
        <v>247</v>
      </c>
      <c r="E151" s="278" t="s">
        <v>99</v>
      </c>
      <c r="F151" s="309" t="s">
        <v>196</v>
      </c>
      <c r="G151" s="296" t="s">
        <v>94</v>
      </c>
      <c r="H151" s="310">
        <f t="shared" si="12"/>
        <v>121</v>
      </c>
      <c r="I151" s="310">
        <f t="shared" si="13"/>
        <v>146</v>
      </c>
      <c r="J151" s="310">
        <f t="shared" si="14"/>
        <v>181</v>
      </c>
      <c r="K151" s="283" t="s">
        <v>353</v>
      </c>
      <c r="L151" s="287"/>
      <c r="M151" s="287"/>
      <c r="N151" s="287"/>
      <c r="O151" s="287"/>
      <c r="P151" s="287"/>
      <c r="Q151" s="287"/>
      <c r="R151" s="287"/>
      <c r="S151" s="287"/>
      <c r="T151" s="287"/>
      <c r="U151" s="287"/>
      <c r="V151" s="287"/>
      <c r="W151" s="287"/>
      <c r="X151" s="287"/>
      <c r="Y151" s="287"/>
      <c r="Z151" s="288"/>
      <c r="AA151" s="288"/>
      <c r="AB151" s="288"/>
      <c r="AC151" s="288"/>
      <c r="AD151" s="288"/>
      <c r="AE151" s="288"/>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c r="BO151" s="287"/>
      <c r="BP151" s="287"/>
      <c r="BQ151" s="287"/>
      <c r="BR151" s="287"/>
      <c r="BS151" s="287"/>
      <c r="BT151" s="287"/>
      <c r="BU151" s="287"/>
      <c r="BV151" s="287"/>
      <c r="BW151" s="287"/>
      <c r="BX151" s="287"/>
      <c r="BY151" s="287"/>
      <c r="BZ151" s="287"/>
      <c r="CA151" s="287"/>
      <c r="CB151" s="287"/>
      <c r="CC151" s="287"/>
      <c r="CD151" s="287"/>
      <c r="CE151" s="287"/>
      <c r="CF151" s="287"/>
      <c r="CG151" s="287">
        <v>3</v>
      </c>
      <c r="CH151" s="287">
        <v>3</v>
      </c>
      <c r="CI151" s="288">
        <v>3</v>
      </c>
      <c r="CJ151" s="288"/>
      <c r="CK151" s="288"/>
      <c r="CL151" s="288"/>
      <c r="CM151" s="288">
        <v>4</v>
      </c>
      <c r="CN151" s="288">
        <v>4</v>
      </c>
      <c r="CO151" s="288">
        <v>4</v>
      </c>
      <c r="CP151" s="314">
        <f>14+1</f>
        <v>15</v>
      </c>
      <c r="CQ151" s="314">
        <f>14+1</f>
        <v>15</v>
      </c>
      <c r="CR151" s="314">
        <f>14+2</f>
        <v>16</v>
      </c>
      <c r="CS151" s="288">
        <f>6+8+1</f>
        <v>15</v>
      </c>
      <c r="CT151" s="288">
        <f>6+8+1</f>
        <v>15</v>
      </c>
      <c r="CU151" s="288">
        <f>6+8+1</f>
        <v>15</v>
      </c>
      <c r="CV151" s="288"/>
      <c r="CW151" s="288"/>
      <c r="CX151" s="288"/>
      <c r="CY151" s="288"/>
      <c r="CZ151" s="288"/>
      <c r="DA151" s="288"/>
      <c r="DB151" s="288"/>
      <c r="DC151" s="288"/>
      <c r="DD151" s="288"/>
      <c r="DE151" s="288">
        <v>2</v>
      </c>
      <c r="DF151" s="288">
        <v>2</v>
      </c>
      <c r="DG151" s="288">
        <v>2</v>
      </c>
      <c r="DH151" s="288"/>
      <c r="DI151" s="288"/>
      <c r="DJ151" s="288"/>
      <c r="DK151" s="288"/>
      <c r="DL151" s="288"/>
      <c r="DM151" s="288"/>
      <c r="DN151" s="288"/>
      <c r="DO151" s="288"/>
      <c r="DP151" s="288"/>
      <c r="DQ151" s="288"/>
      <c r="DR151" s="288"/>
      <c r="DS151" s="288"/>
      <c r="DT151" s="288">
        <v>6</v>
      </c>
      <c r="DU151" s="288">
        <v>6</v>
      </c>
      <c r="DV151" s="288">
        <v>6</v>
      </c>
      <c r="DW151" s="288"/>
      <c r="DX151" s="288"/>
      <c r="DY151" s="288"/>
      <c r="DZ151" s="288"/>
      <c r="EA151" s="288"/>
      <c r="EB151" s="288"/>
      <c r="EC151" s="288"/>
      <c r="ED151" s="288"/>
      <c r="EE151" s="288"/>
      <c r="EF151" s="288"/>
      <c r="EG151" s="288"/>
      <c r="EH151" s="288"/>
      <c r="EI151" s="288"/>
      <c r="EJ151" s="288"/>
      <c r="EK151" s="288"/>
      <c r="EL151" s="288">
        <v>8</v>
      </c>
      <c r="EM151" s="288">
        <v>8</v>
      </c>
      <c r="EN151" s="288">
        <v>8</v>
      </c>
      <c r="EO151" s="288">
        <v>7</v>
      </c>
      <c r="EP151" s="288">
        <v>7</v>
      </c>
      <c r="EQ151" s="288">
        <v>7</v>
      </c>
      <c r="ER151" s="288"/>
      <c r="ES151" s="288"/>
      <c r="ET151" s="288"/>
      <c r="EU151" s="288"/>
      <c r="EV151" s="288"/>
      <c r="EW151" s="288"/>
      <c r="EX151" s="288"/>
      <c r="EY151" s="288"/>
      <c r="EZ151" s="288"/>
      <c r="FA151" s="288">
        <v>15</v>
      </c>
      <c r="FB151" s="288">
        <v>35</v>
      </c>
      <c r="FC151" s="288">
        <v>65</v>
      </c>
      <c r="FD151" s="288"/>
      <c r="FE151" s="288"/>
      <c r="FF151" s="288"/>
      <c r="FG151" s="288"/>
      <c r="FH151" s="288"/>
      <c r="FI151" s="288"/>
      <c r="FJ151" s="288"/>
      <c r="FK151" s="288"/>
      <c r="FL151" s="288"/>
      <c r="FM151" s="288"/>
      <c r="FN151" s="288"/>
      <c r="FO151" s="288"/>
      <c r="FP151" s="288">
        <v>4</v>
      </c>
      <c r="FQ151" s="288">
        <v>4</v>
      </c>
      <c r="FR151" s="288">
        <v>4</v>
      </c>
      <c r="FS151" s="288">
        <v>4</v>
      </c>
      <c r="FT151" s="288">
        <v>5</v>
      </c>
      <c r="FU151" s="288">
        <v>6</v>
      </c>
      <c r="FV151" s="288">
        <v>5</v>
      </c>
      <c r="FW151" s="288">
        <v>5</v>
      </c>
      <c r="FX151" s="288">
        <v>5</v>
      </c>
      <c r="FY151" s="288">
        <v>15</v>
      </c>
      <c r="FZ151" s="288">
        <v>16</v>
      </c>
      <c r="GA151" s="288">
        <v>17</v>
      </c>
      <c r="GB151" s="288">
        <v>3</v>
      </c>
      <c r="GC151" s="288">
        <v>4</v>
      </c>
      <c r="GD151" s="288">
        <v>4</v>
      </c>
      <c r="GE151" s="288"/>
      <c r="GF151" s="288"/>
      <c r="GG151" s="288"/>
      <c r="GH151" s="288"/>
      <c r="GI151" s="288"/>
      <c r="GJ151" s="288"/>
      <c r="GK151" s="288">
        <v>4</v>
      </c>
      <c r="GL151" s="288">
        <v>4</v>
      </c>
      <c r="GM151" s="288">
        <v>4</v>
      </c>
      <c r="GN151" s="288"/>
      <c r="GO151" s="288"/>
      <c r="GP151" s="288"/>
      <c r="GQ151" s="288">
        <v>1</v>
      </c>
      <c r="GR151" s="288">
        <v>1</v>
      </c>
      <c r="GS151" s="288">
        <v>1</v>
      </c>
      <c r="GT151" s="288"/>
      <c r="GU151" s="288"/>
      <c r="GV151" s="288"/>
      <c r="GW151" s="288"/>
      <c r="GX151" s="288"/>
      <c r="GY151" s="288"/>
      <c r="GZ151" s="288">
        <v>10</v>
      </c>
      <c r="HA151" s="288">
        <v>12</v>
      </c>
      <c r="HB151" s="288">
        <v>14</v>
      </c>
    </row>
    <row r="152" spans="1:210" ht="57.75" customHeight="1" x14ac:dyDescent="0.2">
      <c r="A152" s="374" t="s">
        <v>452</v>
      </c>
      <c r="B152" s="325" t="s">
        <v>427</v>
      </c>
      <c r="C152" s="299" t="s">
        <v>246</v>
      </c>
      <c r="D152" s="326" t="s">
        <v>247</v>
      </c>
      <c r="E152" s="278" t="s">
        <v>99</v>
      </c>
      <c r="F152" s="309" t="s">
        <v>197</v>
      </c>
      <c r="G152" s="296" t="s">
        <v>102</v>
      </c>
      <c r="H152" s="310">
        <f t="shared" si="12"/>
        <v>4311</v>
      </c>
      <c r="I152" s="310">
        <f t="shared" si="13"/>
        <v>4692</v>
      </c>
      <c r="J152" s="310">
        <f t="shared" si="14"/>
        <v>5197</v>
      </c>
      <c r="K152" s="283" t="s">
        <v>353</v>
      </c>
      <c r="L152" s="287"/>
      <c r="M152" s="287"/>
      <c r="N152" s="287"/>
      <c r="O152" s="287"/>
      <c r="P152" s="287"/>
      <c r="Q152" s="287"/>
      <c r="R152" s="287"/>
      <c r="S152" s="287"/>
      <c r="T152" s="287"/>
      <c r="U152" s="287"/>
      <c r="V152" s="287"/>
      <c r="W152" s="287"/>
      <c r="X152" s="287"/>
      <c r="Y152" s="287"/>
      <c r="Z152" s="288"/>
      <c r="AA152" s="288"/>
      <c r="AB152" s="288"/>
      <c r="AC152" s="288"/>
      <c r="AD152" s="288"/>
      <c r="AE152" s="288"/>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287"/>
      <c r="BQ152" s="287"/>
      <c r="BR152" s="287"/>
      <c r="BS152" s="287"/>
      <c r="BT152" s="287"/>
      <c r="BU152" s="287"/>
      <c r="BV152" s="287"/>
      <c r="BW152" s="287"/>
      <c r="BX152" s="287"/>
      <c r="BY152" s="287"/>
      <c r="BZ152" s="287"/>
      <c r="CA152" s="287"/>
      <c r="CB152" s="287"/>
      <c r="CC152" s="287"/>
      <c r="CD152" s="287"/>
      <c r="CE152" s="287"/>
      <c r="CF152" s="287"/>
      <c r="CG152" s="287">
        <v>150</v>
      </c>
      <c r="CH152" s="287">
        <v>170</v>
      </c>
      <c r="CI152" s="288">
        <v>190</v>
      </c>
      <c r="CJ152" s="288"/>
      <c r="CK152" s="288"/>
      <c r="CL152" s="288"/>
      <c r="CM152" s="288">
        <v>50</v>
      </c>
      <c r="CN152" s="288">
        <v>70</v>
      </c>
      <c r="CO152" s="288">
        <v>70</v>
      </c>
      <c r="CP152" s="288">
        <f>2030+350</f>
        <v>2380</v>
      </c>
      <c r="CQ152" s="288">
        <f>2030+400</f>
        <v>2430</v>
      </c>
      <c r="CR152" s="288">
        <f>2030+450</f>
        <v>2480</v>
      </c>
      <c r="CS152" s="288">
        <f>45+70+20</f>
        <v>135</v>
      </c>
      <c r="CT152" s="288">
        <f>48+75+22</f>
        <v>145</v>
      </c>
      <c r="CU152" s="288">
        <f>50+80+25</f>
        <v>155</v>
      </c>
      <c r="CV152" s="288"/>
      <c r="CW152" s="288"/>
      <c r="CX152" s="288"/>
      <c r="CY152" s="288"/>
      <c r="CZ152" s="288"/>
      <c r="DA152" s="288"/>
      <c r="DB152" s="288"/>
      <c r="DC152" s="288"/>
      <c r="DD152" s="288"/>
      <c r="DE152" s="288">
        <v>100</v>
      </c>
      <c r="DF152" s="288">
        <v>100</v>
      </c>
      <c r="DG152" s="288">
        <v>100</v>
      </c>
      <c r="DH152" s="288"/>
      <c r="DI152" s="288"/>
      <c r="DJ152" s="288"/>
      <c r="DK152" s="288"/>
      <c r="DL152" s="288"/>
      <c r="DM152" s="288"/>
      <c r="DN152" s="288"/>
      <c r="DO152" s="288"/>
      <c r="DP152" s="288"/>
      <c r="DQ152" s="288"/>
      <c r="DR152" s="288"/>
      <c r="DS152" s="288"/>
      <c r="DT152" s="288">
        <v>250</v>
      </c>
      <c r="DU152" s="288">
        <v>250</v>
      </c>
      <c r="DV152" s="288">
        <v>250</v>
      </c>
      <c r="DW152" s="288"/>
      <c r="DX152" s="288"/>
      <c r="DY152" s="288"/>
      <c r="DZ152" s="288"/>
      <c r="EA152" s="288"/>
      <c r="EB152" s="288"/>
      <c r="EC152" s="288"/>
      <c r="ED152" s="288"/>
      <c r="EE152" s="288"/>
      <c r="EF152" s="288"/>
      <c r="EG152" s="288"/>
      <c r="EH152" s="288"/>
      <c r="EI152" s="288"/>
      <c r="EJ152" s="288"/>
      <c r="EK152" s="288"/>
      <c r="EL152" s="288">
        <v>160</v>
      </c>
      <c r="EM152" s="288">
        <v>180</v>
      </c>
      <c r="EN152" s="288">
        <v>200</v>
      </c>
      <c r="EO152" s="288">
        <v>190</v>
      </c>
      <c r="EP152" s="288">
        <v>190</v>
      </c>
      <c r="EQ152" s="288">
        <v>190</v>
      </c>
      <c r="ER152" s="288"/>
      <c r="ES152" s="288"/>
      <c r="ET152" s="288"/>
      <c r="EU152" s="288"/>
      <c r="EV152" s="288"/>
      <c r="EW152" s="288"/>
      <c r="EX152" s="288"/>
      <c r="EY152" s="288"/>
      <c r="EZ152" s="288"/>
      <c r="FA152" s="288">
        <v>170</v>
      </c>
      <c r="FB152" s="288">
        <v>340</v>
      </c>
      <c r="FC152" s="288">
        <v>655</v>
      </c>
      <c r="FD152" s="288"/>
      <c r="FE152" s="288"/>
      <c r="FF152" s="288"/>
      <c r="FG152" s="288"/>
      <c r="FH152" s="288"/>
      <c r="FI152" s="288"/>
      <c r="FJ152" s="288"/>
      <c r="FK152" s="288"/>
      <c r="FL152" s="288"/>
      <c r="FM152" s="288"/>
      <c r="FN152" s="288"/>
      <c r="FO152" s="288"/>
      <c r="FP152" s="288">
        <v>35</v>
      </c>
      <c r="FQ152" s="288">
        <v>35</v>
      </c>
      <c r="FR152" s="288">
        <v>35</v>
      </c>
      <c r="FS152" s="288">
        <v>50</v>
      </c>
      <c r="FT152" s="288">
        <v>100</v>
      </c>
      <c r="FU152" s="288">
        <v>150</v>
      </c>
      <c r="FV152" s="288">
        <v>150</v>
      </c>
      <c r="FW152" s="288">
        <v>150</v>
      </c>
      <c r="FX152" s="288">
        <v>150</v>
      </c>
      <c r="FY152" s="288">
        <v>194</v>
      </c>
      <c r="FZ152" s="288">
        <v>205</v>
      </c>
      <c r="GA152" s="288">
        <v>215</v>
      </c>
      <c r="GB152" s="288">
        <v>50</v>
      </c>
      <c r="GC152" s="288">
        <v>60</v>
      </c>
      <c r="GD152" s="288">
        <v>70</v>
      </c>
      <c r="GE152" s="288"/>
      <c r="GF152" s="288"/>
      <c r="GG152" s="288"/>
      <c r="GH152" s="288"/>
      <c r="GI152" s="288"/>
      <c r="GJ152" s="288"/>
      <c r="GK152" s="288">
        <v>97</v>
      </c>
      <c r="GL152" s="288">
        <v>97</v>
      </c>
      <c r="GM152" s="288">
        <v>97</v>
      </c>
      <c r="GN152" s="288"/>
      <c r="GO152" s="288"/>
      <c r="GP152" s="288"/>
      <c r="GQ152" s="288">
        <v>50</v>
      </c>
      <c r="GR152" s="288">
        <v>50</v>
      </c>
      <c r="GS152" s="288">
        <v>50</v>
      </c>
      <c r="GT152" s="288"/>
      <c r="GU152" s="288"/>
      <c r="GV152" s="288"/>
      <c r="GW152" s="288"/>
      <c r="GX152" s="288"/>
      <c r="GY152" s="288"/>
      <c r="GZ152" s="314">
        <v>100</v>
      </c>
      <c r="HA152" s="314">
        <v>120</v>
      </c>
      <c r="HB152" s="314">
        <v>140</v>
      </c>
    </row>
    <row r="153" spans="1:210" ht="55.5" customHeight="1" x14ac:dyDescent="0.2">
      <c r="A153" s="374" t="s">
        <v>452</v>
      </c>
      <c r="B153" s="325" t="s">
        <v>427</v>
      </c>
      <c r="C153" s="299" t="s">
        <v>246</v>
      </c>
      <c r="D153" s="326" t="s">
        <v>247</v>
      </c>
      <c r="E153" s="278" t="s">
        <v>126</v>
      </c>
      <c r="F153" s="309" t="s">
        <v>196</v>
      </c>
      <c r="G153" s="296" t="s">
        <v>94</v>
      </c>
      <c r="H153" s="310">
        <f t="shared" si="12"/>
        <v>53</v>
      </c>
      <c r="I153" s="310">
        <f t="shared" si="13"/>
        <v>54</v>
      </c>
      <c r="J153" s="310">
        <f t="shared" si="14"/>
        <v>55</v>
      </c>
      <c r="K153" s="283" t="s">
        <v>353</v>
      </c>
      <c r="L153" s="287"/>
      <c r="M153" s="287"/>
      <c r="N153" s="287"/>
      <c r="O153" s="287"/>
      <c r="P153" s="287"/>
      <c r="Q153" s="287"/>
      <c r="R153" s="287"/>
      <c r="S153" s="287"/>
      <c r="T153" s="287"/>
      <c r="U153" s="287"/>
      <c r="V153" s="287"/>
      <c r="W153" s="287"/>
      <c r="X153" s="287"/>
      <c r="Y153" s="287"/>
      <c r="Z153" s="288"/>
      <c r="AA153" s="288"/>
      <c r="AB153" s="288"/>
      <c r="AC153" s="288"/>
      <c r="AD153" s="288"/>
      <c r="AE153" s="288"/>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287"/>
      <c r="BP153" s="287"/>
      <c r="BQ153" s="287"/>
      <c r="BR153" s="287"/>
      <c r="BS153" s="287"/>
      <c r="BT153" s="287"/>
      <c r="BU153" s="287"/>
      <c r="BV153" s="287"/>
      <c r="BW153" s="287"/>
      <c r="BX153" s="287"/>
      <c r="BY153" s="287"/>
      <c r="BZ153" s="287"/>
      <c r="CA153" s="287"/>
      <c r="CB153" s="287"/>
      <c r="CC153" s="287"/>
      <c r="CD153" s="287"/>
      <c r="CE153" s="287"/>
      <c r="CF153" s="287"/>
      <c r="CG153" s="287">
        <v>2</v>
      </c>
      <c r="CH153" s="287">
        <v>2</v>
      </c>
      <c r="CI153" s="287">
        <v>2</v>
      </c>
      <c r="CJ153" s="288"/>
      <c r="CK153" s="288"/>
      <c r="CL153" s="288"/>
      <c r="CM153" s="288"/>
      <c r="CN153" s="288"/>
      <c r="CO153" s="288"/>
      <c r="CP153" s="288">
        <f>20+8</f>
        <v>28</v>
      </c>
      <c r="CQ153" s="288">
        <f>20+8</f>
        <v>28</v>
      </c>
      <c r="CR153" s="288">
        <f>20+8</f>
        <v>28</v>
      </c>
      <c r="CS153" s="288">
        <v>1</v>
      </c>
      <c r="CT153" s="288">
        <v>1</v>
      </c>
      <c r="CU153" s="288">
        <v>1</v>
      </c>
      <c r="CV153" s="288"/>
      <c r="CW153" s="288"/>
      <c r="CX153" s="288"/>
      <c r="CY153" s="288"/>
      <c r="CZ153" s="288"/>
      <c r="DA153" s="288"/>
      <c r="DB153" s="288"/>
      <c r="DC153" s="288"/>
      <c r="DD153" s="288"/>
      <c r="DE153" s="288"/>
      <c r="DF153" s="288"/>
      <c r="DG153" s="288"/>
      <c r="DH153" s="288"/>
      <c r="DI153" s="288"/>
      <c r="DJ153" s="288"/>
      <c r="DK153" s="288"/>
      <c r="DL153" s="288"/>
      <c r="DM153" s="288"/>
      <c r="DN153" s="288"/>
      <c r="DO153" s="288"/>
      <c r="DP153" s="288"/>
      <c r="DQ153" s="288"/>
      <c r="DR153" s="288"/>
      <c r="DS153" s="288"/>
      <c r="DT153" s="288">
        <v>2</v>
      </c>
      <c r="DU153" s="288">
        <v>2</v>
      </c>
      <c r="DV153" s="288">
        <v>2</v>
      </c>
      <c r="DW153" s="288"/>
      <c r="DX153" s="288"/>
      <c r="DY153" s="288"/>
      <c r="DZ153" s="288"/>
      <c r="EA153" s="288"/>
      <c r="EB153" s="288"/>
      <c r="EC153" s="288"/>
      <c r="ED153" s="288"/>
      <c r="EE153" s="288"/>
      <c r="EF153" s="288"/>
      <c r="EG153" s="288"/>
      <c r="EH153" s="288"/>
      <c r="EI153" s="288"/>
      <c r="EJ153" s="288"/>
      <c r="EK153" s="288"/>
      <c r="EL153" s="288"/>
      <c r="EM153" s="288"/>
      <c r="EN153" s="288"/>
      <c r="EO153" s="288">
        <v>2</v>
      </c>
      <c r="EP153" s="288">
        <v>2</v>
      </c>
      <c r="EQ153" s="288">
        <v>2</v>
      </c>
      <c r="ER153" s="288"/>
      <c r="ES153" s="288"/>
      <c r="ET153" s="288"/>
      <c r="EU153" s="288">
        <v>1</v>
      </c>
      <c r="EV153" s="288">
        <v>1</v>
      </c>
      <c r="EW153" s="288">
        <v>1</v>
      </c>
      <c r="EX153" s="288"/>
      <c r="EY153" s="288"/>
      <c r="EZ153" s="288"/>
      <c r="FA153" s="288"/>
      <c r="FB153" s="288"/>
      <c r="FC153" s="288"/>
      <c r="FD153" s="288"/>
      <c r="FE153" s="288"/>
      <c r="FF153" s="288"/>
      <c r="FG153" s="288"/>
      <c r="FH153" s="288"/>
      <c r="FI153" s="288"/>
      <c r="FJ153" s="288"/>
      <c r="FK153" s="288"/>
      <c r="FL153" s="288"/>
      <c r="FM153" s="288"/>
      <c r="FN153" s="288"/>
      <c r="FO153" s="288"/>
      <c r="FP153" s="288">
        <v>2</v>
      </c>
      <c r="FQ153" s="288">
        <v>2</v>
      </c>
      <c r="FR153" s="288">
        <v>2</v>
      </c>
      <c r="FS153" s="288"/>
      <c r="FT153" s="288"/>
      <c r="FU153" s="288"/>
      <c r="FV153" s="288"/>
      <c r="FW153" s="288"/>
      <c r="FX153" s="288"/>
      <c r="FY153" s="288">
        <v>15</v>
      </c>
      <c r="FZ153" s="288">
        <v>16</v>
      </c>
      <c r="GA153" s="288">
        <v>17</v>
      </c>
      <c r="GB153" s="288"/>
      <c r="GC153" s="288"/>
      <c r="GD153" s="288"/>
      <c r="GE153" s="288"/>
      <c r="GF153" s="288"/>
      <c r="GG153" s="288"/>
      <c r="GH153" s="288"/>
      <c r="GI153" s="288"/>
      <c r="GJ153" s="288"/>
      <c r="GK153" s="288"/>
      <c r="GL153" s="288"/>
      <c r="GM153" s="288"/>
      <c r="GN153" s="288"/>
      <c r="GO153" s="288"/>
      <c r="GP153" s="288"/>
      <c r="GQ153" s="288"/>
      <c r="GR153" s="288"/>
      <c r="GS153" s="288"/>
      <c r="GT153" s="288"/>
      <c r="GU153" s="288"/>
      <c r="GV153" s="288"/>
      <c r="GW153" s="288"/>
      <c r="GX153" s="288"/>
      <c r="GY153" s="288"/>
      <c r="GZ153" s="288"/>
      <c r="HA153" s="288"/>
      <c r="HB153" s="288"/>
    </row>
    <row r="154" spans="1:210" ht="55.5" customHeight="1" x14ac:dyDescent="0.2">
      <c r="A154" s="374" t="s">
        <v>452</v>
      </c>
      <c r="B154" s="325" t="s">
        <v>427</v>
      </c>
      <c r="C154" s="299" t="s">
        <v>246</v>
      </c>
      <c r="D154" s="326" t="s">
        <v>247</v>
      </c>
      <c r="E154" s="278" t="s">
        <v>126</v>
      </c>
      <c r="F154" s="309" t="s">
        <v>197</v>
      </c>
      <c r="G154" s="296" t="s">
        <v>102</v>
      </c>
      <c r="H154" s="310">
        <f t="shared" si="12"/>
        <v>1271</v>
      </c>
      <c r="I154" s="310">
        <f t="shared" si="13"/>
        <v>1283</v>
      </c>
      <c r="J154" s="310">
        <f t="shared" si="14"/>
        <v>1295</v>
      </c>
      <c r="K154" s="283" t="s">
        <v>353</v>
      </c>
      <c r="L154" s="287"/>
      <c r="M154" s="287"/>
      <c r="N154" s="287"/>
      <c r="O154" s="287"/>
      <c r="P154" s="287"/>
      <c r="Q154" s="287"/>
      <c r="R154" s="287"/>
      <c r="S154" s="287"/>
      <c r="T154" s="287"/>
      <c r="U154" s="287"/>
      <c r="V154" s="287"/>
      <c r="W154" s="287"/>
      <c r="X154" s="287"/>
      <c r="Y154" s="287"/>
      <c r="Z154" s="288"/>
      <c r="AA154" s="288"/>
      <c r="AB154" s="288"/>
      <c r="AC154" s="288"/>
      <c r="AD154" s="288"/>
      <c r="AE154" s="288"/>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287"/>
      <c r="BP154" s="287"/>
      <c r="BQ154" s="287"/>
      <c r="BR154" s="287"/>
      <c r="BS154" s="287"/>
      <c r="BT154" s="287"/>
      <c r="BU154" s="287"/>
      <c r="BV154" s="287"/>
      <c r="BW154" s="287"/>
      <c r="BX154" s="287"/>
      <c r="BY154" s="287"/>
      <c r="BZ154" s="287"/>
      <c r="CA154" s="287"/>
      <c r="CB154" s="287"/>
      <c r="CC154" s="287"/>
      <c r="CD154" s="287"/>
      <c r="CE154" s="287"/>
      <c r="CF154" s="287"/>
      <c r="CG154" s="287">
        <v>50</v>
      </c>
      <c r="CH154" s="287">
        <v>50</v>
      </c>
      <c r="CI154" s="287">
        <v>50</v>
      </c>
      <c r="CJ154" s="288"/>
      <c r="CK154" s="288"/>
      <c r="CL154" s="288"/>
      <c r="CM154" s="288"/>
      <c r="CN154" s="288"/>
      <c r="CO154" s="288"/>
      <c r="CP154" s="288">
        <f>500+400</f>
        <v>900</v>
      </c>
      <c r="CQ154" s="288">
        <f>500+400</f>
        <v>900</v>
      </c>
      <c r="CR154" s="288">
        <f>500+400</f>
        <v>900</v>
      </c>
      <c r="CS154" s="288">
        <v>25</v>
      </c>
      <c r="CT154" s="288">
        <v>28</v>
      </c>
      <c r="CU154" s="288">
        <v>30</v>
      </c>
      <c r="CV154" s="288"/>
      <c r="CW154" s="288"/>
      <c r="CX154" s="288"/>
      <c r="CY154" s="288"/>
      <c r="CZ154" s="288"/>
      <c r="DA154" s="288"/>
      <c r="DB154" s="288"/>
      <c r="DC154" s="288"/>
      <c r="DD154" s="288"/>
      <c r="DE154" s="288"/>
      <c r="DF154" s="288"/>
      <c r="DG154" s="288"/>
      <c r="DH154" s="288"/>
      <c r="DI154" s="288"/>
      <c r="DJ154" s="288"/>
      <c r="DK154" s="288"/>
      <c r="DL154" s="288"/>
      <c r="DM154" s="288"/>
      <c r="DN154" s="288"/>
      <c r="DO154" s="288"/>
      <c r="DP154" s="288"/>
      <c r="DQ154" s="288"/>
      <c r="DR154" s="288"/>
      <c r="DS154" s="288"/>
      <c r="DT154" s="288">
        <v>40</v>
      </c>
      <c r="DU154" s="288">
        <v>40</v>
      </c>
      <c r="DV154" s="288">
        <v>40</v>
      </c>
      <c r="DW154" s="288"/>
      <c r="DX154" s="288"/>
      <c r="DY154" s="288"/>
      <c r="DZ154" s="288"/>
      <c r="EA154" s="288"/>
      <c r="EB154" s="288"/>
      <c r="EC154" s="288"/>
      <c r="ED154" s="288"/>
      <c r="EE154" s="288"/>
      <c r="EF154" s="288"/>
      <c r="EG154" s="288"/>
      <c r="EH154" s="288"/>
      <c r="EI154" s="288"/>
      <c r="EJ154" s="288"/>
      <c r="EK154" s="288"/>
      <c r="EL154" s="288"/>
      <c r="EM154" s="288"/>
      <c r="EN154" s="288"/>
      <c r="EO154" s="288">
        <v>30</v>
      </c>
      <c r="EP154" s="288">
        <v>30</v>
      </c>
      <c r="EQ154" s="288">
        <v>30</v>
      </c>
      <c r="ER154" s="288"/>
      <c r="ES154" s="288"/>
      <c r="ET154" s="288"/>
      <c r="EU154" s="288">
        <v>10</v>
      </c>
      <c r="EV154" s="288">
        <v>10</v>
      </c>
      <c r="EW154" s="288">
        <v>10</v>
      </c>
      <c r="EX154" s="288"/>
      <c r="EY154" s="288"/>
      <c r="EZ154" s="288"/>
      <c r="FA154" s="288"/>
      <c r="FB154" s="288"/>
      <c r="FC154" s="288"/>
      <c r="FD154" s="288"/>
      <c r="FE154" s="288"/>
      <c r="FF154" s="288"/>
      <c r="FG154" s="288"/>
      <c r="FH154" s="288"/>
      <c r="FI154" s="288"/>
      <c r="FJ154" s="288"/>
      <c r="FK154" s="288"/>
      <c r="FL154" s="288"/>
      <c r="FM154" s="288"/>
      <c r="FN154" s="288"/>
      <c r="FO154" s="288"/>
      <c r="FP154" s="288">
        <v>30</v>
      </c>
      <c r="FQ154" s="288">
        <v>30</v>
      </c>
      <c r="FR154" s="288">
        <v>30</v>
      </c>
      <c r="FS154" s="288"/>
      <c r="FT154" s="288"/>
      <c r="FU154" s="288"/>
      <c r="FV154" s="288"/>
      <c r="FW154" s="288"/>
      <c r="FX154" s="288"/>
      <c r="FY154" s="288">
        <v>186</v>
      </c>
      <c r="FZ154" s="288">
        <v>195</v>
      </c>
      <c r="GA154" s="288">
        <v>205</v>
      </c>
      <c r="GB154" s="288"/>
      <c r="GC154" s="288"/>
      <c r="GD154" s="288"/>
      <c r="GE154" s="288"/>
      <c r="GF154" s="288"/>
      <c r="GG154" s="288"/>
      <c r="GH154" s="288"/>
      <c r="GI154" s="288"/>
      <c r="GJ154" s="288"/>
      <c r="GK154" s="288"/>
      <c r="GL154" s="288"/>
      <c r="GM154" s="288"/>
      <c r="GN154" s="288"/>
      <c r="GO154" s="288"/>
      <c r="GP154" s="288"/>
      <c r="GQ154" s="288"/>
      <c r="GR154" s="288"/>
      <c r="GS154" s="288"/>
      <c r="GT154" s="288"/>
      <c r="GU154" s="288"/>
      <c r="GV154" s="288"/>
      <c r="GW154" s="288"/>
      <c r="GX154" s="288"/>
      <c r="GY154" s="288"/>
      <c r="GZ154" s="288"/>
      <c r="HA154" s="288"/>
      <c r="HB154" s="288"/>
    </row>
    <row r="155" spans="1:210" ht="53.25" customHeight="1" x14ac:dyDescent="0.2">
      <c r="A155" s="374" t="s">
        <v>452</v>
      </c>
      <c r="B155" s="325" t="s">
        <v>427</v>
      </c>
      <c r="C155" s="299" t="s">
        <v>246</v>
      </c>
      <c r="D155" s="326" t="s">
        <v>247</v>
      </c>
      <c r="E155" s="290" t="s">
        <v>127</v>
      </c>
      <c r="F155" s="356" t="s">
        <v>196</v>
      </c>
      <c r="G155" s="293" t="s">
        <v>94</v>
      </c>
      <c r="H155" s="310">
        <f t="shared" si="12"/>
        <v>0</v>
      </c>
      <c r="I155" s="310">
        <f t="shared" si="13"/>
        <v>0</v>
      </c>
      <c r="J155" s="310">
        <f t="shared" si="14"/>
        <v>1</v>
      </c>
      <c r="K155" s="350" t="s">
        <v>353</v>
      </c>
      <c r="L155" s="287"/>
      <c r="M155" s="287"/>
      <c r="N155" s="287"/>
      <c r="O155" s="287"/>
      <c r="P155" s="287"/>
      <c r="Q155" s="287"/>
      <c r="R155" s="287"/>
      <c r="S155" s="287"/>
      <c r="T155" s="287"/>
      <c r="U155" s="287"/>
      <c r="V155" s="287"/>
      <c r="W155" s="287"/>
      <c r="X155" s="287"/>
      <c r="Y155" s="287"/>
      <c r="Z155" s="288"/>
      <c r="AA155" s="288"/>
      <c r="AB155" s="288"/>
      <c r="AC155" s="288"/>
      <c r="AD155" s="288"/>
      <c r="AE155" s="288"/>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c r="BR155" s="287"/>
      <c r="BS155" s="287"/>
      <c r="BT155" s="287"/>
      <c r="BU155" s="287"/>
      <c r="BV155" s="287"/>
      <c r="BW155" s="287"/>
      <c r="BX155" s="287"/>
      <c r="BY155" s="287"/>
      <c r="BZ155" s="287"/>
      <c r="CA155" s="287"/>
      <c r="CB155" s="287"/>
      <c r="CC155" s="287"/>
      <c r="CD155" s="287"/>
      <c r="CE155" s="287"/>
      <c r="CF155" s="287"/>
      <c r="CG155" s="287">
        <v>0</v>
      </c>
      <c r="CH155" s="287">
        <v>0</v>
      </c>
      <c r="CI155" s="288">
        <v>1</v>
      </c>
      <c r="CJ155" s="288"/>
      <c r="CK155" s="288"/>
      <c r="CL155" s="288"/>
      <c r="CM155" s="288"/>
      <c r="CN155" s="288"/>
      <c r="CO155" s="288"/>
      <c r="CP155" s="288"/>
      <c r="CQ155" s="288"/>
      <c r="CR155" s="288"/>
      <c r="CS155" s="288"/>
      <c r="CT155" s="288"/>
      <c r="CU155" s="288"/>
      <c r="CV155" s="288"/>
      <c r="CW155" s="288"/>
      <c r="CX155" s="288"/>
      <c r="CY155" s="288"/>
      <c r="CZ155" s="288"/>
      <c r="DA155" s="288"/>
      <c r="DB155" s="288"/>
      <c r="DC155" s="288"/>
      <c r="DD155" s="288"/>
      <c r="DE155" s="288"/>
      <c r="DF155" s="288"/>
      <c r="DG155" s="288"/>
      <c r="DH155" s="288"/>
      <c r="DI155" s="288"/>
      <c r="DJ155" s="288"/>
      <c r="DK155" s="288"/>
      <c r="DL155" s="288"/>
      <c r="DM155" s="288"/>
      <c r="DN155" s="288"/>
      <c r="DO155" s="288"/>
      <c r="DP155" s="288"/>
      <c r="DQ155" s="288"/>
      <c r="DR155" s="288"/>
      <c r="DS155" s="288"/>
      <c r="DT155" s="288"/>
      <c r="DU155" s="288"/>
      <c r="DV155" s="288"/>
      <c r="DW155" s="288"/>
      <c r="DX155" s="288"/>
      <c r="DY155" s="288"/>
      <c r="DZ155" s="288"/>
      <c r="EA155" s="288"/>
      <c r="EB155" s="288"/>
      <c r="EC155" s="288"/>
      <c r="ED155" s="288"/>
      <c r="EE155" s="288"/>
      <c r="EF155" s="288"/>
      <c r="EG155" s="288"/>
      <c r="EH155" s="288"/>
      <c r="EI155" s="288"/>
      <c r="EJ155" s="288"/>
      <c r="EK155" s="288"/>
      <c r="EL155" s="288"/>
      <c r="EM155" s="288"/>
      <c r="EN155" s="288"/>
      <c r="EO155" s="288"/>
      <c r="EP155" s="288"/>
      <c r="EQ155" s="288"/>
      <c r="ER155" s="288"/>
      <c r="ES155" s="288"/>
      <c r="ET155" s="288"/>
      <c r="EU155" s="288"/>
      <c r="EV155" s="288"/>
      <c r="EW155" s="288"/>
      <c r="EX155" s="288"/>
      <c r="EY155" s="288"/>
      <c r="EZ155" s="288"/>
      <c r="FA155" s="288"/>
      <c r="FB155" s="288"/>
      <c r="FC155" s="288"/>
      <c r="FD155" s="288"/>
      <c r="FE155" s="288"/>
      <c r="FF155" s="288"/>
      <c r="FG155" s="288"/>
      <c r="FH155" s="288"/>
      <c r="FI155" s="288"/>
      <c r="FJ155" s="288"/>
      <c r="FK155" s="288"/>
      <c r="FL155" s="288"/>
      <c r="FM155" s="288"/>
      <c r="FN155" s="288"/>
      <c r="FO155" s="288"/>
      <c r="FP155" s="288"/>
      <c r="FQ155" s="288"/>
      <c r="FR155" s="288"/>
      <c r="FS155" s="288"/>
      <c r="FT155" s="288"/>
      <c r="FU155" s="288"/>
      <c r="FV155" s="288"/>
      <c r="FW155" s="288"/>
      <c r="FX155" s="288"/>
      <c r="FY155" s="288"/>
      <c r="FZ155" s="288"/>
      <c r="GA155" s="288"/>
      <c r="GB155" s="288"/>
      <c r="GC155" s="288"/>
      <c r="GD155" s="288"/>
      <c r="GE155" s="288"/>
      <c r="GF155" s="288"/>
      <c r="GG155" s="288"/>
      <c r="GH155" s="288"/>
      <c r="GI155" s="288"/>
      <c r="GJ155" s="288"/>
      <c r="GK155" s="288"/>
      <c r="GL155" s="288"/>
      <c r="GM155" s="288"/>
      <c r="GN155" s="288"/>
      <c r="GO155" s="288"/>
      <c r="GP155" s="288"/>
      <c r="GQ155" s="288"/>
      <c r="GR155" s="288"/>
      <c r="GS155" s="288"/>
      <c r="GT155" s="288"/>
      <c r="GU155" s="288"/>
      <c r="GV155" s="288"/>
      <c r="GW155" s="288"/>
      <c r="GX155" s="288"/>
      <c r="GY155" s="288"/>
      <c r="GZ155" s="288"/>
      <c r="HA155" s="288"/>
      <c r="HB155" s="288"/>
    </row>
    <row r="156" spans="1:210" ht="53.25" customHeight="1" x14ac:dyDescent="0.2">
      <c r="A156" s="374" t="s">
        <v>452</v>
      </c>
      <c r="B156" s="325" t="s">
        <v>427</v>
      </c>
      <c r="C156" s="299" t="s">
        <v>246</v>
      </c>
      <c r="D156" s="326" t="s">
        <v>247</v>
      </c>
      <c r="E156" s="278" t="s">
        <v>127</v>
      </c>
      <c r="F156" s="309" t="s">
        <v>197</v>
      </c>
      <c r="G156" s="296" t="s">
        <v>102</v>
      </c>
      <c r="H156" s="310">
        <f t="shared" si="12"/>
        <v>0</v>
      </c>
      <c r="I156" s="310">
        <f t="shared" si="13"/>
        <v>0</v>
      </c>
      <c r="J156" s="310">
        <f t="shared" si="14"/>
        <v>20</v>
      </c>
      <c r="K156" s="283" t="s">
        <v>353</v>
      </c>
      <c r="L156" s="287"/>
      <c r="M156" s="287"/>
      <c r="N156" s="287"/>
      <c r="O156" s="287"/>
      <c r="P156" s="287"/>
      <c r="Q156" s="287"/>
      <c r="R156" s="287"/>
      <c r="S156" s="287"/>
      <c r="T156" s="287"/>
      <c r="U156" s="287"/>
      <c r="V156" s="287"/>
      <c r="W156" s="287"/>
      <c r="X156" s="287"/>
      <c r="Y156" s="287"/>
      <c r="Z156" s="288"/>
      <c r="AA156" s="288"/>
      <c r="AB156" s="288"/>
      <c r="AC156" s="288"/>
      <c r="AD156" s="288"/>
      <c r="AE156" s="288"/>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287"/>
      <c r="BP156" s="287"/>
      <c r="BQ156" s="287"/>
      <c r="BR156" s="287"/>
      <c r="BS156" s="287"/>
      <c r="BT156" s="287"/>
      <c r="BU156" s="287"/>
      <c r="BV156" s="287"/>
      <c r="BW156" s="287"/>
      <c r="BX156" s="287"/>
      <c r="BY156" s="287"/>
      <c r="BZ156" s="287"/>
      <c r="CA156" s="287"/>
      <c r="CB156" s="287"/>
      <c r="CC156" s="287"/>
      <c r="CD156" s="287"/>
      <c r="CE156" s="287"/>
      <c r="CF156" s="287"/>
      <c r="CG156" s="287">
        <v>0</v>
      </c>
      <c r="CH156" s="287">
        <v>0</v>
      </c>
      <c r="CI156" s="288">
        <v>20</v>
      </c>
      <c r="CJ156" s="288"/>
      <c r="CK156" s="288"/>
      <c r="CL156" s="288"/>
      <c r="CM156" s="288"/>
      <c r="CN156" s="288"/>
      <c r="CO156" s="288"/>
      <c r="CP156" s="288"/>
      <c r="CQ156" s="288"/>
      <c r="CR156" s="288"/>
      <c r="CS156" s="288"/>
      <c r="CT156" s="288"/>
      <c r="CU156" s="288"/>
      <c r="CV156" s="288"/>
      <c r="CW156" s="288"/>
      <c r="CX156" s="288"/>
      <c r="CY156" s="288"/>
      <c r="CZ156" s="288"/>
      <c r="DA156" s="288"/>
      <c r="DB156" s="288"/>
      <c r="DC156" s="288"/>
      <c r="DD156" s="288"/>
      <c r="DE156" s="288"/>
      <c r="DF156" s="288"/>
      <c r="DG156" s="288"/>
      <c r="DH156" s="288"/>
      <c r="DI156" s="288"/>
      <c r="DJ156" s="288"/>
      <c r="DK156" s="288"/>
      <c r="DL156" s="288"/>
      <c r="DM156" s="288"/>
      <c r="DN156" s="288"/>
      <c r="DO156" s="288"/>
      <c r="DP156" s="288"/>
      <c r="DQ156" s="288"/>
      <c r="DR156" s="288"/>
      <c r="DS156" s="288"/>
      <c r="DT156" s="288"/>
      <c r="DU156" s="288"/>
      <c r="DV156" s="288"/>
      <c r="DW156" s="288"/>
      <c r="DX156" s="288"/>
      <c r="DY156" s="288"/>
      <c r="DZ156" s="288"/>
      <c r="EA156" s="288"/>
      <c r="EB156" s="288"/>
      <c r="EC156" s="288"/>
      <c r="ED156" s="288"/>
      <c r="EE156" s="288"/>
      <c r="EF156" s="288"/>
      <c r="EG156" s="288"/>
      <c r="EH156" s="288"/>
      <c r="EI156" s="288"/>
      <c r="EJ156" s="288"/>
      <c r="EK156" s="288"/>
      <c r="EL156" s="288"/>
      <c r="EM156" s="288"/>
      <c r="EN156" s="288"/>
      <c r="EO156" s="288"/>
      <c r="EP156" s="288"/>
      <c r="EQ156" s="288"/>
      <c r="ER156" s="288"/>
      <c r="ES156" s="288"/>
      <c r="ET156" s="288"/>
      <c r="EU156" s="288"/>
      <c r="EV156" s="288"/>
      <c r="EW156" s="288"/>
      <c r="EX156" s="288"/>
      <c r="EY156" s="288"/>
      <c r="EZ156" s="288"/>
      <c r="FA156" s="288"/>
      <c r="FB156" s="288"/>
      <c r="FC156" s="288"/>
      <c r="FD156" s="288"/>
      <c r="FE156" s="288"/>
      <c r="FF156" s="288"/>
      <c r="FG156" s="288"/>
      <c r="FH156" s="288"/>
      <c r="FI156" s="288"/>
      <c r="FJ156" s="288"/>
      <c r="FK156" s="288"/>
      <c r="FL156" s="288"/>
      <c r="FM156" s="288"/>
      <c r="FN156" s="288"/>
      <c r="FO156" s="288"/>
      <c r="FP156" s="288"/>
      <c r="FQ156" s="288"/>
      <c r="FR156" s="288"/>
      <c r="FS156" s="288"/>
      <c r="FT156" s="288"/>
      <c r="FU156" s="288"/>
      <c r="FV156" s="288"/>
      <c r="FW156" s="288"/>
      <c r="FX156" s="288"/>
      <c r="FY156" s="288"/>
      <c r="FZ156" s="288"/>
      <c r="GA156" s="288"/>
      <c r="GB156" s="288"/>
      <c r="GC156" s="288"/>
      <c r="GD156" s="288"/>
      <c r="GE156" s="288"/>
      <c r="GF156" s="288"/>
      <c r="GG156" s="288"/>
      <c r="GH156" s="288"/>
      <c r="GI156" s="288"/>
      <c r="GJ156" s="288"/>
      <c r="GK156" s="288"/>
      <c r="GL156" s="288"/>
      <c r="GM156" s="288"/>
      <c r="GN156" s="288"/>
      <c r="GO156" s="288"/>
      <c r="GP156" s="288"/>
      <c r="GQ156" s="288"/>
      <c r="GR156" s="288"/>
      <c r="GS156" s="288"/>
      <c r="GT156" s="288"/>
      <c r="GU156" s="288"/>
      <c r="GV156" s="288"/>
      <c r="GW156" s="288"/>
      <c r="GX156" s="288"/>
      <c r="GY156" s="288"/>
      <c r="GZ156" s="288"/>
      <c r="HA156" s="288"/>
      <c r="HB156" s="288"/>
    </row>
    <row r="157" spans="1:210" ht="63" customHeight="1" x14ac:dyDescent="0.2">
      <c r="A157" s="364" t="s">
        <v>452</v>
      </c>
      <c r="B157" s="325" t="s">
        <v>427</v>
      </c>
      <c r="C157" s="326" t="s">
        <v>246</v>
      </c>
      <c r="D157" s="326" t="s">
        <v>247</v>
      </c>
      <c r="E157" s="278" t="s">
        <v>128</v>
      </c>
      <c r="F157" s="309" t="s">
        <v>196</v>
      </c>
      <c r="G157" s="296" t="s">
        <v>94</v>
      </c>
      <c r="H157" s="310">
        <f t="shared" si="12"/>
        <v>0</v>
      </c>
      <c r="I157" s="310">
        <f t="shared" si="13"/>
        <v>1</v>
      </c>
      <c r="J157" s="310">
        <f t="shared" si="14"/>
        <v>0</v>
      </c>
      <c r="K157" s="283" t="s">
        <v>353</v>
      </c>
      <c r="L157" s="287"/>
      <c r="M157" s="287"/>
      <c r="N157" s="287"/>
      <c r="O157" s="287"/>
      <c r="P157" s="287"/>
      <c r="Q157" s="287"/>
      <c r="R157" s="287"/>
      <c r="S157" s="287"/>
      <c r="T157" s="287"/>
      <c r="U157" s="287"/>
      <c r="V157" s="287"/>
      <c r="W157" s="287"/>
      <c r="X157" s="287"/>
      <c r="Y157" s="287"/>
      <c r="Z157" s="288"/>
      <c r="AA157" s="288"/>
      <c r="AB157" s="288"/>
      <c r="AC157" s="288"/>
      <c r="AD157" s="288"/>
      <c r="AE157" s="288"/>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c r="BV157" s="287"/>
      <c r="BW157" s="287"/>
      <c r="BX157" s="287"/>
      <c r="BY157" s="287"/>
      <c r="BZ157" s="287"/>
      <c r="CA157" s="287"/>
      <c r="CB157" s="287"/>
      <c r="CC157" s="287"/>
      <c r="CD157" s="287"/>
      <c r="CE157" s="287"/>
      <c r="CF157" s="287"/>
      <c r="CG157" s="287">
        <v>0</v>
      </c>
      <c r="CH157" s="287">
        <v>1</v>
      </c>
      <c r="CI157" s="288">
        <v>0</v>
      </c>
      <c r="CJ157" s="288"/>
      <c r="CK157" s="288"/>
      <c r="CL157" s="288"/>
      <c r="CM157" s="288"/>
      <c r="CN157" s="288"/>
      <c r="CO157" s="288"/>
      <c r="CP157" s="288"/>
      <c r="CQ157" s="288"/>
      <c r="CR157" s="288"/>
      <c r="CS157" s="288"/>
      <c r="CT157" s="288"/>
      <c r="CU157" s="288"/>
      <c r="CV157" s="288"/>
      <c r="CW157" s="288"/>
      <c r="CX157" s="288"/>
      <c r="CY157" s="288"/>
      <c r="CZ157" s="288"/>
      <c r="DA157" s="288"/>
      <c r="DB157" s="288"/>
      <c r="DC157" s="288"/>
      <c r="DD157" s="288"/>
      <c r="DE157" s="288"/>
      <c r="DF157" s="288"/>
      <c r="DG157" s="288"/>
      <c r="DH157" s="288"/>
      <c r="DI157" s="288"/>
      <c r="DJ157" s="288"/>
      <c r="DK157" s="288"/>
      <c r="DL157" s="288"/>
      <c r="DM157" s="288"/>
      <c r="DN157" s="288"/>
      <c r="DO157" s="288"/>
      <c r="DP157" s="288"/>
      <c r="DQ157" s="288"/>
      <c r="DR157" s="288"/>
      <c r="DS157" s="288"/>
      <c r="DT157" s="288"/>
      <c r="DU157" s="288"/>
      <c r="DV157" s="288"/>
      <c r="DW157" s="288"/>
      <c r="DX157" s="288"/>
      <c r="DY157" s="288"/>
      <c r="DZ157" s="288"/>
      <c r="EA157" s="288"/>
      <c r="EB157" s="288"/>
      <c r="EC157" s="288"/>
      <c r="ED157" s="288"/>
      <c r="EE157" s="288"/>
      <c r="EF157" s="288"/>
      <c r="EG157" s="288"/>
      <c r="EH157" s="288"/>
      <c r="EI157" s="288"/>
      <c r="EJ157" s="288"/>
      <c r="EK157" s="288"/>
      <c r="EL157" s="288"/>
      <c r="EM157" s="288"/>
      <c r="EN157" s="288"/>
      <c r="EO157" s="288"/>
      <c r="EP157" s="288"/>
      <c r="EQ157" s="288"/>
      <c r="ER157" s="288"/>
      <c r="ES157" s="288"/>
      <c r="ET157" s="288"/>
      <c r="EU157" s="288"/>
      <c r="EV157" s="288"/>
      <c r="EW157" s="288"/>
      <c r="EX157" s="288"/>
      <c r="EY157" s="288"/>
      <c r="EZ157" s="288"/>
      <c r="FA157" s="288"/>
      <c r="FB157" s="288"/>
      <c r="FC157" s="288"/>
      <c r="FD157" s="288"/>
      <c r="FE157" s="288"/>
      <c r="FF157" s="288"/>
      <c r="FG157" s="288"/>
      <c r="FH157" s="288"/>
      <c r="FI157" s="288"/>
      <c r="FJ157" s="288"/>
      <c r="FK157" s="288"/>
      <c r="FL157" s="288"/>
      <c r="FM157" s="288"/>
      <c r="FN157" s="288"/>
      <c r="FO157" s="288"/>
      <c r="FP157" s="288"/>
      <c r="FQ157" s="288"/>
      <c r="FR157" s="288"/>
      <c r="FS157" s="288"/>
      <c r="FT157" s="288"/>
      <c r="FU157" s="288"/>
      <c r="FV157" s="288"/>
      <c r="FW157" s="288"/>
      <c r="FX157" s="288"/>
      <c r="FY157" s="288"/>
      <c r="FZ157" s="288"/>
      <c r="GA157" s="288"/>
      <c r="GB157" s="288"/>
      <c r="GC157" s="288"/>
      <c r="GD157" s="288"/>
      <c r="GE157" s="288"/>
      <c r="GF157" s="288"/>
      <c r="GG157" s="288"/>
      <c r="GH157" s="288"/>
      <c r="GI157" s="288"/>
      <c r="GJ157" s="288"/>
      <c r="GK157" s="288"/>
      <c r="GL157" s="288"/>
      <c r="GM157" s="288"/>
      <c r="GN157" s="288"/>
      <c r="GO157" s="288"/>
      <c r="GP157" s="288"/>
      <c r="GQ157" s="288"/>
      <c r="GR157" s="288"/>
      <c r="GS157" s="288"/>
      <c r="GT157" s="288"/>
      <c r="GU157" s="288"/>
      <c r="GV157" s="288"/>
      <c r="GW157" s="288"/>
      <c r="GX157" s="288"/>
      <c r="GY157" s="288"/>
      <c r="GZ157" s="288"/>
      <c r="HA157" s="288"/>
      <c r="HB157" s="288"/>
    </row>
    <row r="158" spans="1:210" ht="52.5" customHeight="1" x14ac:dyDescent="0.2">
      <c r="A158" s="364" t="s">
        <v>452</v>
      </c>
      <c r="B158" s="325" t="s">
        <v>427</v>
      </c>
      <c r="C158" s="326" t="s">
        <v>246</v>
      </c>
      <c r="D158" s="326" t="s">
        <v>247</v>
      </c>
      <c r="E158" s="278" t="s">
        <v>128</v>
      </c>
      <c r="F158" s="309" t="s">
        <v>197</v>
      </c>
      <c r="G158" s="296" t="s">
        <v>102</v>
      </c>
      <c r="H158" s="310">
        <f t="shared" si="12"/>
        <v>0</v>
      </c>
      <c r="I158" s="310">
        <f t="shared" si="13"/>
        <v>20</v>
      </c>
      <c r="J158" s="310">
        <f t="shared" si="14"/>
        <v>0</v>
      </c>
      <c r="K158" s="283" t="s">
        <v>353</v>
      </c>
      <c r="L158" s="287"/>
      <c r="M158" s="287"/>
      <c r="N158" s="287"/>
      <c r="O158" s="287"/>
      <c r="P158" s="287"/>
      <c r="Q158" s="287"/>
      <c r="R158" s="287"/>
      <c r="S158" s="287"/>
      <c r="T158" s="287"/>
      <c r="U158" s="287"/>
      <c r="V158" s="287"/>
      <c r="W158" s="287"/>
      <c r="X158" s="287"/>
      <c r="Y158" s="287"/>
      <c r="Z158" s="288"/>
      <c r="AA158" s="288"/>
      <c r="AB158" s="288"/>
      <c r="AC158" s="288"/>
      <c r="AD158" s="288"/>
      <c r="AE158" s="288"/>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c r="BR158" s="287"/>
      <c r="BS158" s="287"/>
      <c r="BT158" s="287"/>
      <c r="BU158" s="287"/>
      <c r="BV158" s="287"/>
      <c r="BW158" s="287"/>
      <c r="BX158" s="287"/>
      <c r="BY158" s="287"/>
      <c r="BZ158" s="287"/>
      <c r="CA158" s="287"/>
      <c r="CB158" s="287"/>
      <c r="CC158" s="287"/>
      <c r="CD158" s="287"/>
      <c r="CE158" s="287"/>
      <c r="CF158" s="287"/>
      <c r="CG158" s="287">
        <v>0</v>
      </c>
      <c r="CH158" s="287">
        <v>20</v>
      </c>
      <c r="CI158" s="288">
        <v>0</v>
      </c>
      <c r="CJ158" s="288"/>
      <c r="CK158" s="288"/>
      <c r="CL158" s="288"/>
      <c r="CM158" s="288"/>
      <c r="CN158" s="288"/>
      <c r="CO158" s="288"/>
      <c r="CP158" s="288"/>
      <c r="CQ158" s="288"/>
      <c r="CR158" s="288"/>
      <c r="CS158" s="288"/>
      <c r="CT158" s="288"/>
      <c r="CU158" s="288"/>
      <c r="CV158" s="288"/>
      <c r="CW158" s="288"/>
      <c r="CX158" s="288"/>
      <c r="CY158" s="288"/>
      <c r="CZ158" s="288"/>
      <c r="DA158" s="288"/>
      <c r="DB158" s="288"/>
      <c r="DC158" s="288"/>
      <c r="DD158" s="288"/>
      <c r="DE158" s="288"/>
      <c r="DF158" s="288"/>
      <c r="DG158" s="288"/>
      <c r="DH158" s="288"/>
      <c r="DI158" s="288"/>
      <c r="DJ158" s="288"/>
      <c r="DK158" s="288"/>
      <c r="DL158" s="288"/>
      <c r="DM158" s="288"/>
      <c r="DN158" s="288"/>
      <c r="DO158" s="288"/>
      <c r="DP158" s="288"/>
      <c r="DQ158" s="288"/>
      <c r="DR158" s="288"/>
      <c r="DS158" s="288"/>
      <c r="DT158" s="288"/>
      <c r="DU158" s="288"/>
      <c r="DV158" s="288"/>
      <c r="DW158" s="288"/>
      <c r="DX158" s="288"/>
      <c r="DY158" s="288"/>
      <c r="DZ158" s="288"/>
      <c r="EA158" s="288"/>
      <c r="EB158" s="288"/>
      <c r="EC158" s="288"/>
      <c r="ED158" s="288"/>
      <c r="EE158" s="288"/>
      <c r="EF158" s="288"/>
      <c r="EG158" s="288"/>
      <c r="EH158" s="288"/>
      <c r="EI158" s="288"/>
      <c r="EJ158" s="288"/>
      <c r="EK158" s="288"/>
      <c r="EL158" s="288"/>
      <c r="EM158" s="288"/>
      <c r="EN158" s="288"/>
      <c r="EO158" s="288"/>
      <c r="EP158" s="288"/>
      <c r="EQ158" s="288"/>
      <c r="ER158" s="288"/>
      <c r="ES158" s="288"/>
      <c r="ET158" s="288"/>
      <c r="EU158" s="288"/>
      <c r="EV158" s="288"/>
      <c r="EW158" s="288"/>
      <c r="EX158" s="288"/>
      <c r="EY158" s="288"/>
      <c r="EZ158" s="288"/>
      <c r="FA158" s="288"/>
      <c r="FB158" s="288"/>
      <c r="FC158" s="288"/>
      <c r="FD158" s="288"/>
      <c r="FE158" s="288"/>
      <c r="FF158" s="288"/>
      <c r="FG158" s="288"/>
      <c r="FH158" s="288"/>
      <c r="FI158" s="288"/>
      <c r="FJ158" s="288"/>
      <c r="FK158" s="288"/>
      <c r="FL158" s="288"/>
      <c r="FM158" s="288"/>
      <c r="FN158" s="288"/>
      <c r="FO158" s="288"/>
      <c r="FP158" s="288"/>
      <c r="FQ158" s="288"/>
      <c r="FR158" s="288"/>
      <c r="FS158" s="288"/>
      <c r="FT158" s="288"/>
      <c r="FU158" s="288"/>
      <c r="FV158" s="288"/>
      <c r="FW158" s="288"/>
      <c r="FX158" s="288"/>
      <c r="FY158" s="288"/>
      <c r="FZ158" s="288"/>
      <c r="GA158" s="288"/>
      <c r="GB158" s="288"/>
      <c r="GC158" s="288"/>
      <c r="GD158" s="288"/>
      <c r="GE158" s="288"/>
      <c r="GF158" s="288"/>
      <c r="GG158" s="288"/>
      <c r="GH158" s="288"/>
      <c r="GI158" s="288"/>
      <c r="GJ158" s="288"/>
      <c r="GK158" s="288"/>
      <c r="GL158" s="288"/>
      <c r="GM158" s="288"/>
      <c r="GN158" s="288"/>
      <c r="GO158" s="288"/>
      <c r="GP158" s="288"/>
      <c r="GQ158" s="288"/>
      <c r="GR158" s="288"/>
      <c r="GS158" s="288"/>
      <c r="GT158" s="288"/>
      <c r="GU158" s="288"/>
      <c r="GV158" s="288"/>
      <c r="GW158" s="288"/>
      <c r="GX158" s="288"/>
      <c r="GY158" s="288"/>
      <c r="GZ158" s="288"/>
      <c r="HA158" s="288"/>
      <c r="HB158" s="288"/>
    </row>
    <row r="159" spans="1:210" ht="32.25" customHeight="1" x14ac:dyDescent="0.2">
      <c r="A159" s="374" t="s">
        <v>452</v>
      </c>
      <c r="B159" s="325" t="s">
        <v>427</v>
      </c>
      <c r="C159" s="299" t="s">
        <v>246</v>
      </c>
      <c r="D159" s="326" t="s">
        <v>247</v>
      </c>
      <c r="E159" s="278" t="s">
        <v>129</v>
      </c>
      <c r="F159" s="309" t="s">
        <v>196</v>
      </c>
      <c r="G159" s="296" t="s">
        <v>94</v>
      </c>
      <c r="H159" s="310">
        <f t="shared" si="12"/>
        <v>1</v>
      </c>
      <c r="I159" s="310">
        <f t="shared" si="13"/>
        <v>1</v>
      </c>
      <c r="J159" s="310">
        <f t="shared" si="14"/>
        <v>1</v>
      </c>
      <c r="K159" s="283" t="s">
        <v>353</v>
      </c>
      <c r="L159" s="287"/>
      <c r="M159" s="287"/>
      <c r="N159" s="287"/>
      <c r="O159" s="287"/>
      <c r="P159" s="287"/>
      <c r="Q159" s="287"/>
      <c r="R159" s="287"/>
      <c r="S159" s="287"/>
      <c r="T159" s="287"/>
      <c r="U159" s="287"/>
      <c r="V159" s="287"/>
      <c r="W159" s="287"/>
      <c r="X159" s="287"/>
      <c r="Y159" s="287"/>
      <c r="Z159" s="288"/>
      <c r="AA159" s="288"/>
      <c r="AB159" s="288"/>
      <c r="AC159" s="288"/>
      <c r="AD159" s="288"/>
      <c r="AE159" s="288"/>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c r="BO159" s="287"/>
      <c r="BP159" s="287"/>
      <c r="BQ159" s="287"/>
      <c r="BR159" s="287"/>
      <c r="BS159" s="287"/>
      <c r="BT159" s="287"/>
      <c r="BU159" s="287"/>
      <c r="BV159" s="287"/>
      <c r="BW159" s="287"/>
      <c r="BX159" s="287"/>
      <c r="BY159" s="287"/>
      <c r="BZ159" s="287"/>
      <c r="CA159" s="287"/>
      <c r="CB159" s="287"/>
      <c r="CC159" s="287"/>
      <c r="CD159" s="287"/>
      <c r="CE159" s="287"/>
      <c r="CF159" s="287"/>
      <c r="CG159" s="287">
        <v>1</v>
      </c>
      <c r="CH159" s="287">
        <v>1</v>
      </c>
      <c r="CI159" s="287">
        <v>1</v>
      </c>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288"/>
      <c r="ET159" s="288"/>
      <c r="EU159" s="288"/>
      <c r="EV159" s="288"/>
      <c r="EW159" s="288"/>
      <c r="EX159" s="288"/>
      <c r="EY159" s="288"/>
      <c r="EZ159" s="288"/>
      <c r="FA159" s="288"/>
      <c r="FB159" s="288"/>
      <c r="FC159" s="288"/>
      <c r="FD159" s="288"/>
      <c r="FE159" s="288"/>
      <c r="FF159" s="288"/>
      <c r="FG159" s="288"/>
      <c r="FH159" s="288"/>
      <c r="FI159" s="288"/>
      <c r="FJ159" s="288"/>
      <c r="FK159" s="288"/>
      <c r="FL159" s="288"/>
      <c r="FM159" s="288"/>
      <c r="FN159" s="288"/>
      <c r="FO159" s="288"/>
      <c r="FP159" s="288"/>
      <c r="FQ159" s="288"/>
      <c r="FR159" s="288"/>
      <c r="FS159" s="288"/>
      <c r="FT159" s="288"/>
      <c r="FU159" s="288"/>
      <c r="FV159" s="288"/>
      <c r="FW159" s="288"/>
      <c r="FX159" s="288"/>
      <c r="FY159" s="288"/>
      <c r="FZ159" s="288"/>
      <c r="GA159" s="288"/>
      <c r="GB159" s="288"/>
      <c r="GC159" s="288"/>
      <c r="GD159" s="288"/>
      <c r="GE159" s="288"/>
      <c r="GF159" s="288"/>
      <c r="GG159" s="288"/>
      <c r="GH159" s="288"/>
      <c r="GI159" s="288"/>
      <c r="GJ159" s="288"/>
      <c r="GK159" s="288"/>
      <c r="GL159" s="288"/>
      <c r="GM159" s="288"/>
      <c r="GN159" s="288"/>
      <c r="GO159" s="288"/>
      <c r="GP159" s="288"/>
      <c r="GQ159" s="288"/>
      <c r="GR159" s="288"/>
      <c r="GS159" s="288"/>
      <c r="GT159" s="288"/>
      <c r="GU159" s="288"/>
      <c r="GV159" s="288"/>
      <c r="GW159" s="288"/>
      <c r="GX159" s="288"/>
      <c r="GY159" s="288"/>
      <c r="GZ159" s="288"/>
      <c r="HA159" s="288"/>
      <c r="HB159" s="288"/>
    </row>
    <row r="160" spans="1:210" ht="28.5" customHeight="1" x14ac:dyDescent="0.2">
      <c r="A160" s="374" t="s">
        <v>452</v>
      </c>
      <c r="B160" s="325" t="s">
        <v>427</v>
      </c>
      <c r="C160" s="299" t="s">
        <v>246</v>
      </c>
      <c r="D160" s="326" t="s">
        <v>247</v>
      </c>
      <c r="E160" s="278" t="s">
        <v>129</v>
      </c>
      <c r="F160" s="309" t="s">
        <v>197</v>
      </c>
      <c r="G160" s="296" t="s">
        <v>102</v>
      </c>
      <c r="H160" s="310">
        <f t="shared" si="12"/>
        <v>50</v>
      </c>
      <c r="I160" s="310">
        <f t="shared" si="13"/>
        <v>50</v>
      </c>
      <c r="J160" s="310">
        <f t="shared" si="14"/>
        <v>50</v>
      </c>
      <c r="K160" s="283" t="s">
        <v>353</v>
      </c>
      <c r="L160" s="287"/>
      <c r="M160" s="287"/>
      <c r="N160" s="287"/>
      <c r="O160" s="287"/>
      <c r="P160" s="287"/>
      <c r="Q160" s="287"/>
      <c r="R160" s="287"/>
      <c r="S160" s="287"/>
      <c r="T160" s="287"/>
      <c r="U160" s="287"/>
      <c r="V160" s="287"/>
      <c r="W160" s="287"/>
      <c r="X160" s="287"/>
      <c r="Y160" s="287"/>
      <c r="Z160" s="288"/>
      <c r="AA160" s="288"/>
      <c r="AB160" s="288"/>
      <c r="AC160" s="288"/>
      <c r="AD160" s="288"/>
      <c r="AE160" s="288"/>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287"/>
      <c r="BP160" s="287"/>
      <c r="BQ160" s="287"/>
      <c r="BR160" s="287"/>
      <c r="BS160" s="287"/>
      <c r="BT160" s="287"/>
      <c r="BU160" s="287"/>
      <c r="BV160" s="287"/>
      <c r="BW160" s="287"/>
      <c r="BX160" s="287"/>
      <c r="BY160" s="287"/>
      <c r="BZ160" s="287"/>
      <c r="CA160" s="287"/>
      <c r="CB160" s="287"/>
      <c r="CC160" s="287"/>
      <c r="CD160" s="287"/>
      <c r="CE160" s="287"/>
      <c r="CF160" s="287"/>
      <c r="CG160" s="287">
        <v>50</v>
      </c>
      <c r="CH160" s="287">
        <v>50</v>
      </c>
      <c r="CI160" s="287">
        <v>50</v>
      </c>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288"/>
      <c r="ET160" s="288"/>
      <c r="EU160" s="288"/>
      <c r="EV160" s="288"/>
      <c r="EW160" s="288"/>
      <c r="EX160" s="288"/>
      <c r="EY160" s="288"/>
      <c r="EZ160" s="288"/>
      <c r="FA160" s="288"/>
      <c r="FB160" s="288"/>
      <c r="FC160" s="288"/>
      <c r="FD160" s="288"/>
      <c r="FE160" s="288"/>
      <c r="FF160" s="288"/>
      <c r="FG160" s="288"/>
      <c r="FH160" s="288"/>
      <c r="FI160" s="288"/>
      <c r="FJ160" s="288"/>
      <c r="FK160" s="288"/>
      <c r="FL160" s="288"/>
      <c r="FM160" s="288"/>
      <c r="FN160" s="288"/>
      <c r="FO160" s="288"/>
      <c r="FP160" s="288"/>
      <c r="FQ160" s="288"/>
      <c r="FR160" s="288"/>
      <c r="FS160" s="288"/>
      <c r="FT160" s="288"/>
      <c r="FU160" s="288"/>
      <c r="FV160" s="288"/>
      <c r="FW160" s="288"/>
      <c r="FX160" s="288"/>
      <c r="FY160" s="288"/>
      <c r="FZ160" s="288"/>
      <c r="GA160" s="288"/>
      <c r="GB160" s="288"/>
      <c r="GC160" s="288"/>
      <c r="GD160" s="288"/>
      <c r="GE160" s="288"/>
      <c r="GF160" s="288"/>
      <c r="GG160" s="288"/>
      <c r="GH160" s="288"/>
      <c r="GI160" s="288"/>
      <c r="GJ160" s="288"/>
      <c r="GK160" s="288"/>
      <c r="GL160" s="288"/>
      <c r="GM160" s="288"/>
      <c r="GN160" s="288"/>
      <c r="GO160" s="288"/>
      <c r="GP160" s="288"/>
      <c r="GQ160" s="288"/>
      <c r="GR160" s="288"/>
      <c r="GS160" s="288"/>
      <c r="GT160" s="288"/>
      <c r="GU160" s="288"/>
      <c r="GV160" s="288"/>
      <c r="GW160" s="288"/>
      <c r="GX160" s="288"/>
      <c r="GY160" s="288"/>
      <c r="GZ160" s="288"/>
      <c r="HA160" s="288"/>
      <c r="HB160" s="288"/>
    </row>
    <row r="161" spans="1:210" ht="41.25" customHeight="1" x14ac:dyDescent="0.2">
      <c r="A161" s="374" t="s">
        <v>452</v>
      </c>
      <c r="B161" s="325" t="s">
        <v>427</v>
      </c>
      <c r="C161" s="299" t="s">
        <v>246</v>
      </c>
      <c r="D161" s="326" t="s">
        <v>247</v>
      </c>
      <c r="E161" s="278" t="s">
        <v>130</v>
      </c>
      <c r="F161" s="309" t="s">
        <v>196</v>
      </c>
      <c r="G161" s="296" t="s">
        <v>94</v>
      </c>
      <c r="H161" s="310">
        <f t="shared" si="12"/>
        <v>1</v>
      </c>
      <c r="I161" s="310">
        <f t="shared" si="13"/>
        <v>1</v>
      </c>
      <c r="J161" s="310">
        <f t="shared" si="14"/>
        <v>1</v>
      </c>
      <c r="K161" s="283" t="s">
        <v>353</v>
      </c>
      <c r="L161" s="287"/>
      <c r="M161" s="287"/>
      <c r="N161" s="287"/>
      <c r="O161" s="287"/>
      <c r="P161" s="287"/>
      <c r="Q161" s="287"/>
      <c r="R161" s="287"/>
      <c r="S161" s="287"/>
      <c r="T161" s="287"/>
      <c r="U161" s="287"/>
      <c r="V161" s="287"/>
      <c r="W161" s="287"/>
      <c r="X161" s="287"/>
      <c r="Y161" s="287"/>
      <c r="Z161" s="288"/>
      <c r="AA161" s="288"/>
      <c r="AB161" s="288"/>
      <c r="AC161" s="288"/>
      <c r="AD161" s="288"/>
      <c r="AE161" s="288"/>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287"/>
      <c r="BP161" s="287"/>
      <c r="BQ161" s="287"/>
      <c r="BR161" s="287"/>
      <c r="BS161" s="287"/>
      <c r="BT161" s="287"/>
      <c r="BU161" s="287"/>
      <c r="BV161" s="287"/>
      <c r="BW161" s="287"/>
      <c r="BX161" s="287"/>
      <c r="BY161" s="287"/>
      <c r="BZ161" s="287"/>
      <c r="CA161" s="287"/>
      <c r="CB161" s="287"/>
      <c r="CC161" s="287"/>
      <c r="CD161" s="287"/>
      <c r="CE161" s="287"/>
      <c r="CF161" s="287"/>
      <c r="CG161" s="287">
        <v>1</v>
      </c>
      <c r="CH161" s="287">
        <v>1</v>
      </c>
      <c r="CI161" s="287">
        <v>1</v>
      </c>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288"/>
      <c r="ET161" s="288"/>
      <c r="EU161" s="288"/>
      <c r="EV161" s="288"/>
      <c r="EW161" s="288"/>
      <c r="EX161" s="288"/>
      <c r="EY161" s="288"/>
      <c r="EZ161" s="288"/>
      <c r="FA161" s="288"/>
      <c r="FB161" s="288"/>
      <c r="FC161" s="288"/>
      <c r="FD161" s="288"/>
      <c r="FE161" s="288"/>
      <c r="FF161" s="288"/>
      <c r="FG161" s="288"/>
      <c r="FH161" s="288"/>
      <c r="FI161" s="288"/>
      <c r="FJ161" s="288"/>
      <c r="FK161" s="288"/>
      <c r="FL161" s="288"/>
      <c r="FM161" s="288"/>
      <c r="FN161" s="288"/>
      <c r="FO161" s="288"/>
      <c r="FP161" s="288"/>
      <c r="FQ161" s="288"/>
      <c r="FR161" s="288"/>
      <c r="FS161" s="288"/>
      <c r="FT161" s="288"/>
      <c r="FU161" s="288"/>
      <c r="FV161" s="288"/>
      <c r="FW161" s="288"/>
      <c r="FX161" s="288"/>
      <c r="FY161" s="288"/>
      <c r="FZ161" s="288"/>
      <c r="GA161" s="288"/>
      <c r="GB161" s="288"/>
      <c r="GC161" s="288"/>
      <c r="GD161" s="288"/>
      <c r="GE161" s="288"/>
      <c r="GF161" s="288"/>
      <c r="GG161" s="288"/>
      <c r="GH161" s="288"/>
      <c r="GI161" s="288"/>
      <c r="GJ161" s="288"/>
      <c r="GK161" s="288"/>
      <c r="GL161" s="288"/>
      <c r="GM161" s="288"/>
      <c r="GN161" s="288"/>
      <c r="GO161" s="288"/>
      <c r="GP161" s="288"/>
      <c r="GQ161" s="288"/>
      <c r="GR161" s="288"/>
      <c r="GS161" s="288"/>
      <c r="GT161" s="288"/>
      <c r="GU161" s="288"/>
      <c r="GV161" s="288"/>
      <c r="GW161" s="288"/>
      <c r="GX161" s="288"/>
      <c r="GY161" s="288"/>
      <c r="GZ161" s="288"/>
      <c r="HA161" s="288"/>
      <c r="HB161" s="288"/>
    </row>
    <row r="162" spans="1:210" ht="41.25" customHeight="1" x14ac:dyDescent="0.2">
      <c r="A162" s="374" t="s">
        <v>452</v>
      </c>
      <c r="B162" s="325" t="s">
        <v>427</v>
      </c>
      <c r="C162" s="299" t="s">
        <v>246</v>
      </c>
      <c r="D162" s="326" t="s">
        <v>247</v>
      </c>
      <c r="E162" s="278" t="s">
        <v>130</v>
      </c>
      <c r="F162" s="309" t="s">
        <v>197</v>
      </c>
      <c r="G162" s="296" t="s">
        <v>102</v>
      </c>
      <c r="H162" s="310">
        <f t="shared" si="12"/>
        <v>5</v>
      </c>
      <c r="I162" s="310">
        <f t="shared" si="13"/>
        <v>5</v>
      </c>
      <c r="J162" s="310">
        <f t="shared" si="14"/>
        <v>5</v>
      </c>
      <c r="K162" s="283" t="s">
        <v>353</v>
      </c>
      <c r="L162" s="287"/>
      <c r="M162" s="287"/>
      <c r="N162" s="287"/>
      <c r="O162" s="287"/>
      <c r="P162" s="287"/>
      <c r="Q162" s="287"/>
      <c r="R162" s="287"/>
      <c r="S162" s="287"/>
      <c r="T162" s="287"/>
      <c r="U162" s="287"/>
      <c r="V162" s="287"/>
      <c r="W162" s="287"/>
      <c r="X162" s="287"/>
      <c r="Y162" s="287"/>
      <c r="Z162" s="288"/>
      <c r="AA162" s="288"/>
      <c r="AB162" s="288"/>
      <c r="AC162" s="288"/>
      <c r="AD162" s="288"/>
      <c r="AE162" s="288"/>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287"/>
      <c r="BP162" s="287"/>
      <c r="BQ162" s="287"/>
      <c r="BR162" s="287"/>
      <c r="BS162" s="287"/>
      <c r="BT162" s="287"/>
      <c r="BU162" s="287"/>
      <c r="BV162" s="287"/>
      <c r="BW162" s="287"/>
      <c r="BX162" s="287"/>
      <c r="BY162" s="287"/>
      <c r="BZ162" s="287"/>
      <c r="CA162" s="287"/>
      <c r="CB162" s="287"/>
      <c r="CC162" s="287"/>
      <c r="CD162" s="287"/>
      <c r="CE162" s="287"/>
      <c r="CF162" s="287"/>
      <c r="CG162" s="287">
        <v>5</v>
      </c>
      <c r="CH162" s="287">
        <v>5</v>
      </c>
      <c r="CI162" s="287">
        <v>5</v>
      </c>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c r="DX162" s="288"/>
      <c r="DY162" s="288"/>
      <c r="DZ162" s="288"/>
      <c r="EA162" s="288"/>
      <c r="EB162" s="288"/>
      <c r="EC162" s="288"/>
      <c r="ED162" s="288"/>
      <c r="EE162" s="288"/>
      <c r="EF162" s="288"/>
      <c r="EG162" s="288"/>
      <c r="EH162" s="288"/>
      <c r="EI162" s="288"/>
      <c r="EJ162" s="288"/>
      <c r="EK162" s="288"/>
      <c r="EL162" s="288"/>
      <c r="EM162" s="288"/>
      <c r="EN162" s="288"/>
      <c r="EO162" s="288"/>
      <c r="EP162" s="288"/>
      <c r="EQ162" s="288"/>
      <c r="ER162" s="288"/>
      <c r="ES162" s="288"/>
      <c r="ET162" s="288"/>
      <c r="EU162" s="288"/>
      <c r="EV162" s="288"/>
      <c r="EW162" s="288"/>
      <c r="EX162" s="288"/>
      <c r="EY162" s="288"/>
      <c r="EZ162" s="288"/>
      <c r="FA162" s="288"/>
      <c r="FB162" s="288"/>
      <c r="FC162" s="288"/>
      <c r="FD162" s="288"/>
      <c r="FE162" s="288"/>
      <c r="FF162" s="288"/>
      <c r="FG162" s="288"/>
      <c r="FH162" s="288"/>
      <c r="FI162" s="288"/>
      <c r="FJ162" s="288"/>
      <c r="FK162" s="288"/>
      <c r="FL162" s="288"/>
      <c r="FM162" s="288"/>
      <c r="FN162" s="288"/>
      <c r="FO162" s="288"/>
      <c r="FP162" s="288"/>
      <c r="FQ162" s="288"/>
      <c r="FR162" s="288"/>
      <c r="FS162" s="288"/>
      <c r="FT162" s="288"/>
      <c r="FU162" s="288"/>
      <c r="FV162" s="288"/>
      <c r="FW162" s="288"/>
      <c r="FX162" s="288"/>
      <c r="FY162" s="288"/>
      <c r="FZ162" s="288"/>
      <c r="GA162" s="288"/>
      <c r="GB162" s="288"/>
      <c r="GC162" s="288"/>
      <c r="GD162" s="288"/>
      <c r="GE162" s="288"/>
      <c r="GF162" s="288"/>
      <c r="GG162" s="288"/>
      <c r="GH162" s="288"/>
      <c r="GI162" s="288"/>
      <c r="GJ162" s="288"/>
      <c r="GK162" s="288"/>
      <c r="GL162" s="288"/>
      <c r="GM162" s="288"/>
      <c r="GN162" s="288"/>
      <c r="GO162" s="288"/>
      <c r="GP162" s="288"/>
      <c r="GQ162" s="288"/>
      <c r="GR162" s="288"/>
      <c r="GS162" s="288"/>
      <c r="GT162" s="288"/>
      <c r="GU162" s="288"/>
      <c r="GV162" s="288"/>
      <c r="GW162" s="288"/>
      <c r="GX162" s="288"/>
      <c r="GY162" s="288"/>
      <c r="GZ162" s="288"/>
      <c r="HA162" s="288"/>
      <c r="HB162" s="288"/>
    </row>
    <row r="163" spans="1:210" ht="84" customHeight="1" x14ac:dyDescent="0.2">
      <c r="A163" s="374" t="s">
        <v>452</v>
      </c>
      <c r="B163" s="325" t="s">
        <v>427</v>
      </c>
      <c r="C163" s="299" t="s">
        <v>246</v>
      </c>
      <c r="D163" s="326" t="s">
        <v>247</v>
      </c>
      <c r="E163" s="290" t="s">
        <v>131</v>
      </c>
      <c r="F163" s="356" t="s">
        <v>196</v>
      </c>
      <c r="G163" s="293" t="s">
        <v>94</v>
      </c>
      <c r="H163" s="310">
        <f t="shared" si="12"/>
        <v>7</v>
      </c>
      <c r="I163" s="310">
        <f t="shared" si="13"/>
        <v>5</v>
      </c>
      <c r="J163" s="310">
        <f t="shared" si="14"/>
        <v>5</v>
      </c>
      <c r="K163" s="283" t="s">
        <v>353</v>
      </c>
      <c r="L163" s="287"/>
      <c r="M163" s="287"/>
      <c r="N163" s="287"/>
      <c r="O163" s="287"/>
      <c r="P163" s="287"/>
      <c r="Q163" s="287"/>
      <c r="R163" s="287"/>
      <c r="S163" s="287"/>
      <c r="T163" s="287"/>
      <c r="U163" s="287"/>
      <c r="V163" s="287"/>
      <c r="W163" s="287"/>
      <c r="X163" s="287"/>
      <c r="Y163" s="287"/>
      <c r="Z163" s="288"/>
      <c r="AA163" s="288"/>
      <c r="AB163" s="288"/>
      <c r="AC163" s="288"/>
      <c r="AD163" s="288"/>
      <c r="AE163" s="288"/>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287"/>
      <c r="BP163" s="287"/>
      <c r="BQ163" s="287"/>
      <c r="BR163" s="287"/>
      <c r="BS163" s="287"/>
      <c r="BT163" s="287"/>
      <c r="BU163" s="287"/>
      <c r="BV163" s="287"/>
      <c r="BW163" s="287"/>
      <c r="BX163" s="287"/>
      <c r="BY163" s="287"/>
      <c r="BZ163" s="287"/>
      <c r="CA163" s="287"/>
      <c r="CB163" s="287"/>
      <c r="CC163" s="287"/>
      <c r="CD163" s="287"/>
      <c r="CE163" s="287"/>
      <c r="CF163" s="287"/>
      <c r="CG163" s="287">
        <v>2</v>
      </c>
      <c r="CH163" s="287">
        <v>0</v>
      </c>
      <c r="CI163" s="288">
        <v>0</v>
      </c>
      <c r="CJ163" s="288"/>
      <c r="CK163" s="288"/>
      <c r="CL163" s="288"/>
      <c r="CM163" s="288"/>
      <c r="CN163" s="288"/>
      <c r="CO163" s="288"/>
      <c r="CP163" s="288">
        <v>2</v>
      </c>
      <c r="CQ163" s="288">
        <v>2</v>
      </c>
      <c r="CR163" s="288">
        <v>2</v>
      </c>
      <c r="CS163" s="288">
        <v>1</v>
      </c>
      <c r="CT163" s="288">
        <v>1</v>
      </c>
      <c r="CU163" s="288">
        <v>1</v>
      </c>
      <c r="CV163" s="288"/>
      <c r="CW163" s="288"/>
      <c r="CX163" s="288"/>
      <c r="CY163" s="288"/>
      <c r="CZ163" s="288"/>
      <c r="DA163" s="288"/>
      <c r="DB163" s="288"/>
      <c r="DC163" s="288"/>
      <c r="DD163" s="288"/>
      <c r="DE163" s="288">
        <v>1</v>
      </c>
      <c r="DF163" s="288">
        <v>1</v>
      </c>
      <c r="DG163" s="288">
        <v>1</v>
      </c>
      <c r="DH163" s="288"/>
      <c r="DI163" s="288"/>
      <c r="DJ163" s="288"/>
      <c r="DK163" s="288"/>
      <c r="DL163" s="288"/>
      <c r="DM163" s="288"/>
      <c r="DN163" s="288">
        <v>1</v>
      </c>
      <c r="DO163" s="288">
        <v>1</v>
      </c>
      <c r="DP163" s="288">
        <v>1</v>
      </c>
      <c r="DQ163" s="288"/>
      <c r="DR163" s="288"/>
      <c r="DS163" s="288"/>
      <c r="DT163" s="288"/>
      <c r="DU163" s="288"/>
      <c r="DV163" s="288"/>
      <c r="DW163" s="288"/>
      <c r="DX163" s="288"/>
      <c r="DY163" s="288"/>
      <c r="DZ163" s="288"/>
      <c r="EA163" s="288"/>
      <c r="EB163" s="288"/>
      <c r="EC163" s="288"/>
      <c r="ED163" s="288"/>
      <c r="EE163" s="288"/>
      <c r="EF163" s="288"/>
      <c r="EG163" s="288"/>
      <c r="EH163" s="288"/>
      <c r="EI163" s="288"/>
      <c r="EJ163" s="288"/>
      <c r="EK163" s="288"/>
      <c r="EL163" s="288"/>
      <c r="EM163" s="288"/>
      <c r="EN163" s="288"/>
      <c r="EO163" s="288"/>
      <c r="EP163" s="288"/>
      <c r="EQ163" s="288"/>
      <c r="ER163" s="288"/>
      <c r="ES163" s="288"/>
      <c r="ET163" s="288"/>
      <c r="EU163" s="288"/>
      <c r="EV163" s="288"/>
      <c r="EW163" s="288"/>
      <c r="EX163" s="288"/>
      <c r="EY163" s="288"/>
      <c r="EZ163" s="288"/>
      <c r="FA163" s="288"/>
      <c r="FB163" s="288"/>
      <c r="FC163" s="288"/>
      <c r="FD163" s="288"/>
      <c r="FE163" s="288"/>
      <c r="FF163" s="288"/>
      <c r="FG163" s="288"/>
      <c r="FH163" s="288"/>
      <c r="FI163" s="288"/>
      <c r="FJ163" s="288"/>
      <c r="FK163" s="288"/>
      <c r="FL163" s="288"/>
      <c r="FM163" s="288"/>
      <c r="FN163" s="288"/>
      <c r="FO163" s="288"/>
      <c r="FP163" s="288"/>
      <c r="FQ163" s="288"/>
      <c r="FR163" s="288"/>
      <c r="FS163" s="288"/>
      <c r="FT163" s="288"/>
      <c r="FU163" s="288"/>
      <c r="FV163" s="288"/>
      <c r="FW163" s="288"/>
      <c r="FX163" s="288"/>
      <c r="FY163" s="288"/>
      <c r="FZ163" s="288"/>
      <c r="GA163" s="288"/>
      <c r="GB163" s="288"/>
      <c r="GC163" s="288"/>
      <c r="GD163" s="288"/>
      <c r="GE163" s="288"/>
      <c r="GF163" s="288"/>
      <c r="GG163" s="288"/>
      <c r="GH163" s="288"/>
      <c r="GI163" s="288"/>
      <c r="GJ163" s="288"/>
      <c r="GK163" s="288"/>
      <c r="GL163" s="288"/>
      <c r="GM163" s="288"/>
      <c r="GN163" s="288"/>
      <c r="GO163" s="288"/>
      <c r="GP163" s="288"/>
      <c r="GQ163" s="288"/>
      <c r="GR163" s="288"/>
      <c r="GS163" s="288"/>
      <c r="GT163" s="288"/>
      <c r="GU163" s="288"/>
      <c r="GV163" s="288"/>
      <c r="GW163" s="288"/>
      <c r="GX163" s="288"/>
      <c r="GY163" s="288"/>
      <c r="GZ163" s="288"/>
      <c r="HA163" s="288"/>
      <c r="HB163" s="288"/>
    </row>
    <row r="164" spans="1:210" ht="81.75" customHeight="1" x14ac:dyDescent="0.2">
      <c r="A164" s="368" t="s">
        <v>452</v>
      </c>
      <c r="B164" s="312" t="s">
        <v>427</v>
      </c>
      <c r="C164" s="289" t="s">
        <v>246</v>
      </c>
      <c r="D164" s="318" t="s">
        <v>247</v>
      </c>
      <c r="E164" s="278" t="s">
        <v>131</v>
      </c>
      <c r="F164" s="309" t="s">
        <v>197</v>
      </c>
      <c r="G164" s="296" t="s">
        <v>102</v>
      </c>
      <c r="H164" s="310">
        <f t="shared" si="12"/>
        <v>140</v>
      </c>
      <c r="I164" s="310">
        <f t="shared" si="13"/>
        <v>90</v>
      </c>
      <c r="J164" s="310">
        <f t="shared" si="14"/>
        <v>90</v>
      </c>
      <c r="K164" s="283" t="s">
        <v>353</v>
      </c>
      <c r="L164" s="287"/>
      <c r="M164" s="287"/>
      <c r="N164" s="287"/>
      <c r="O164" s="287"/>
      <c r="P164" s="287"/>
      <c r="Q164" s="287"/>
      <c r="R164" s="287"/>
      <c r="S164" s="287"/>
      <c r="T164" s="287"/>
      <c r="U164" s="287"/>
      <c r="V164" s="287"/>
      <c r="W164" s="287"/>
      <c r="X164" s="287"/>
      <c r="Y164" s="287"/>
      <c r="Z164" s="288"/>
      <c r="AA164" s="288"/>
      <c r="AB164" s="288"/>
      <c r="AC164" s="288"/>
      <c r="AD164" s="288"/>
      <c r="AE164" s="288"/>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287"/>
      <c r="BP164" s="287"/>
      <c r="BQ164" s="287"/>
      <c r="BR164" s="287"/>
      <c r="BS164" s="287"/>
      <c r="BT164" s="287"/>
      <c r="BU164" s="287"/>
      <c r="BV164" s="287"/>
      <c r="BW164" s="287"/>
      <c r="BX164" s="287"/>
      <c r="BY164" s="287"/>
      <c r="BZ164" s="287"/>
      <c r="CA164" s="287"/>
      <c r="CB164" s="287"/>
      <c r="CC164" s="287"/>
      <c r="CD164" s="287"/>
      <c r="CE164" s="287"/>
      <c r="CF164" s="287"/>
      <c r="CG164" s="287">
        <v>50</v>
      </c>
      <c r="CH164" s="287">
        <v>0</v>
      </c>
      <c r="CI164" s="288">
        <v>0</v>
      </c>
      <c r="CJ164" s="288"/>
      <c r="CK164" s="288"/>
      <c r="CL164" s="288"/>
      <c r="CM164" s="288"/>
      <c r="CN164" s="288"/>
      <c r="CO164" s="288"/>
      <c r="CP164" s="288">
        <v>30</v>
      </c>
      <c r="CQ164" s="288">
        <v>30</v>
      </c>
      <c r="CR164" s="288">
        <v>30</v>
      </c>
      <c r="CS164" s="288">
        <v>15</v>
      </c>
      <c r="CT164" s="288">
        <v>15</v>
      </c>
      <c r="CU164" s="288">
        <v>15</v>
      </c>
      <c r="CV164" s="288"/>
      <c r="CW164" s="288"/>
      <c r="CX164" s="288"/>
      <c r="CY164" s="288"/>
      <c r="CZ164" s="288"/>
      <c r="DA164" s="288"/>
      <c r="DB164" s="288"/>
      <c r="DC164" s="288"/>
      <c r="DD164" s="288"/>
      <c r="DE164" s="288">
        <v>30</v>
      </c>
      <c r="DF164" s="288">
        <v>30</v>
      </c>
      <c r="DG164" s="288">
        <v>30</v>
      </c>
      <c r="DH164" s="288"/>
      <c r="DI164" s="288"/>
      <c r="DJ164" s="288"/>
      <c r="DK164" s="288"/>
      <c r="DL164" s="288"/>
      <c r="DM164" s="288"/>
      <c r="DN164" s="288">
        <v>15</v>
      </c>
      <c r="DO164" s="288">
        <v>15</v>
      </c>
      <c r="DP164" s="288">
        <v>15</v>
      </c>
      <c r="DQ164" s="288"/>
      <c r="DR164" s="288"/>
      <c r="DS164" s="288"/>
      <c r="DT164" s="288"/>
      <c r="DU164" s="288"/>
      <c r="DV164" s="288"/>
      <c r="DW164" s="288"/>
      <c r="DX164" s="288"/>
      <c r="DY164" s="288"/>
      <c r="DZ164" s="288"/>
      <c r="EA164" s="288"/>
      <c r="EB164" s="288"/>
      <c r="EC164" s="288"/>
      <c r="ED164" s="288"/>
      <c r="EE164" s="288"/>
      <c r="EF164" s="288"/>
      <c r="EG164" s="288"/>
      <c r="EH164" s="288"/>
      <c r="EI164" s="288"/>
      <c r="EJ164" s="288"/>
      <c r="EK164" s="288"/>
      <c r="EL164" s="288"/>
      <c r="EM164" s="288"/>
      <c r="EN164" s="288"/>
      <c r="EO164" s="288"/>
      <c r="EP164" s="288"/>
      <c r="EQ164" s="288"/>
      <c r="ER164" s="288"/>
      <c r="ES164" s="288"/>
      <c r="ET164" s="288"/>
      <c r="EU164" s="288"/>
      <c r="EV164" s="288"/>
      <c r="EW164" s="288"/>
      <c r="EX164" s="288"/>
      <c r="EY164" s="288"/>
      <c r="EZ164" s="288"/>
      <c r="FA164" s="288"/>
      <c r="FB164" s="288"/>
      <c r="FC164" s="288"/>
      <c r="FD164" s="288"/>
      <c r="FE164" s="288"/>
      <c r="FF164" s="288"/>
      <c r="FG164" s="288"/>
      <c r="FH164" s="288"/>
      <c r="FI164" s="288"/>
      <c r="FJ164" s="288"/>
      <c r="FK164" s="288"/>
      <c r="FL164" s="288"/>
      <c r="FM164" s="288"/>
      <c r="FN164" s="288"/>
      <c r="FO164" s="288"/>
      <c r="FP164" s="288"/>
      <c r="FQ164" s="288"/>
      <c r="FR164" s="288"/>
      <c r="FS164" s="288"/>
      <c r="FT164" s="288"/>
      <c r="FU164" s="288"/>
      <c r="FV164" s="288"/>
      <c r="FW164" s="288"/>
      <c r="FX164" s="288"/>
      <c r="FY164" s="288"/>
      <c r="FZ164" s="288"/>
      <c r="GA164" s="288"/>
      <c r="GB164" s="288"/>
      <c r="GC164" s="288"/>
      <c r="GD164" s="288"/>
      <c r="GE164" s="288"/>
      <c r="GF164" s="288"/>
      <c r="GG164" s="288"/>
      <c r="GH164" s="288"/>
      <c r="GI164" s="288"/>
      <c r="GJ164" s="288"/>
      <c r="GK164" s="288"/>
      <c r="GL164" s="288"/>
      <c r="GM164" s="288"/>
      <c r="GN164" s="288"/>
      <c r="GO164" s="288"/>
      <c r="GP164" s="288"/>
      <c r="GQ164" s="288"/>
      <c r="GR164" s="288"/>
      <c r="GS164" s="288"/>
      <c r="GT164" s="288"/>
      <c r="GU164" s="288"/>
      <c r="GV164" s="288"/>
      <c r="GW164" s="288"/>
      <c r="GX164" s="288"/>
      <c r="GY164" s="288"/>
      <c r="GZ164" s="288"/>
      <c r="HA164" s="288"/>
      <c r="HB164" s="288"/>
    </row>
    <row r="165" spans="1:210" ht="39" customHeight="1" x14ac:dyDescent="0.2">
      <c r="A165" s="327" t="s">
        <v>455</v>
      </c>
      <c r="B165" s="299" t="s">
        <v>427</v>
      </c>
      <c r="C165" s="316" t="s">
        <v>252</v>
      </c>
      <c r="D165" s="291" t="s">
        <v>212</v>
      </c>
      <c r="E165" s="279" t="s">
        <v>123</v>
      </c>
      <c r="F165" s="309" t="s">
        <v>196</v>
      </c>
      <c r="G165" s="296" t="s">
        <v>94</v>
      </c>
      <c r="H165" s="310">
        <f t="shared" si="12"/>
        <v>60</v>
      </c>
      <c r="I165" s="310">
        <f t="shared" si="13"/>
        <v>60</v>
      </c>
      <c r="J165" s="310">
        <f t="shared" si="14"/>
        <v>60</v>
      </c>
      <c r="K165" s="283" t="s">
        <v>353</v>
      </c>
      <c r="L165" s="287"/>
      <c r="M165" s="287"/>
      <c r="N165" s="287"/>
      <c r="O165" s="287"/>
      <c r="P165" s="287"/>
      <c r="Q165" s="287"/>
      <c r="R165" s="287"/>
      <c r="S165" s="287"/>
      <c r="T165" s="287"/>
      <c r="U165" s="287"/>
      <c r="V165" s="287"/>
      <c r="W165" s="287"/>
      <c r="X165" s="287">
        <v>60</v>
      </c>
      <c r="Y165" s="287">
        <v>60</v>
      </c>
      <c r="Z165" s="287">
        <v>60</v>
      </c>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287"/>
      <c r="BP165" s="287"/>
      <c r="BQ165" s="287"/>
      <c r="BR165" s="287"/>
      <c r="BS165" s="287"/>
      <c r="BT165" s="287"/>
      <c r="BU165" s="287"/>
      <c r="BV165" s="287"/>
      <c r="BW165" s="287"/>
      <c r="BX165" s="287"/>
      <c r="BY165" s="287"/>
      <c r="BZ165" s="287"/>
      <c r="CA165" s="287"/>
      <c r="CB165" s="287"/>
      <c r="CC165" s="287"/>
      <c r="CD165" s="287"/>
      <c r="CE165" s="287"/>
      <c r="CF165" s="287"/>
      <c r="CG165" s="287"/>
      <c r="CH165" s="287"/>
      <c r="CI165" s="288"/>
      <c r="CJ165" s="288"/>
      <c r="CK165" s="288"/>
      <c r="CL165" s="288"/>
      <c r="CM165" s="288"/>
      <c r="CN165" s="288"/>
      <c r="CO165" s="288"/>
      <c r="CP165" s="288"/>
      <c r="CQ165" s="288"/>
      <c r="CR165" s="288"/>
      <c r="CS165" s="288"/>
      <c r="CT165" s="288"/>
      <c r="CU165" s="288"/>
      <c r="CV165" s="288"/>
      <c r="CW165" s="288"/>
      <c r="CX165" s="288"/>
      <c r="CY165" s="288"/>
      <c r="CZ165" s="288"/>
      <c r="DA165" s="288"/>
      <c r="DB165" s="288"/>
      <c r="DC165" s="288"/>
      <c r="DD165" s="288"/>
      <c r="DE165" s="288"/>
      <c r="DF165" s="288"/>
      <c r="DG165" s="288"/>
      <c r="DH165" s="288"/>
      <c r="DI165" s="288"/>
      <c r="DJ165" s="288"/>
      <c r="DK165" s="288"/>
      <c r="DL165" s="288"/>
      <c r="DM165" s="288"/>
      <c r="DN165" s="288"/>
      <c r="DO165" s="288"/>
      <c r="DP165" s="288"/>
      <c r="DQ165" s="288"/>
      <c r="DR165" s="288"/>
      <c r="DS165" s="288"/>
      <c r="DT165" s="288"/>
      <c r="DU165" s="288"/>
      <c r="DV165" s="288"/>
      <c r="DW165" s="288"/>
      <c r="DX165" s="288"/>
      <c r="DY165" s="288"/>
      <c r="DZ165" s="288"/>
      <c r="EA165" s="288"/>
      <c r="EB165" s="288"/>
      <c r="EC165" s="288"/>
      <c r="ED165" s="288"/>
      <c r="EE165" s="288"/>
      <c r="EF165" s="288"/>
      <c r="EG165" s="288"/>
      <c r="EH165" s="288"/>
      <c r="EI165" s="288"/>
      <c r="EJ165" s="288"/>
      <c r="EK165" s="288"/>
      <c r="EL165" s="288"/>
      <c r="EM165" s="288"/>
      <c r="EN165" s="288"/>
      <c r="EO165" s="288"/>
      <c r="EP165" s="288"/>
      <c r="EQ165" s="288"/>
      <c r="ER165" s="288"/>
      <c r="ES165" s="288"/>
      <c r="ET165" s="288"/>
      <c r="EU165" s="288"/>
      <c r="EV165" s="288"/>
      <c r="EW165" s="288"/>
      <c r="EX165" s="288"/>
      <c r="EY165" s="288"/>
      <c r="EZ165" s="288"/>
      <c r="FA165" s="288"/>
      <c r="FB165" s="288"/>
      <c r="FC165" s="288"/>
      <c r="FD165" s="288"/>
      <c r="FE165" s="288"/>
      <c r="FF165" s="288"/>
      <c r="FG165" s="288"/>
      <c r="FH165" s="288"/>
      <c r="FI165" s="288"/>
      <c r="FJ165" s="288"/>
      <c r="FK165" s="288"/>
      <c r="FL165" s="288"/>
      <c r="FM165" s="288"/>
      <c r="FN165" s="288"/>
      <c r="FO165" s="288"/>
      <c r="FP165" s="288"/>
      <c r="FQ165" s="288"/>
      <c r="FR165" s="288"/>
      <c r="FS165" s="288"/>
      <c r="FT165" s="288"/>
      <c r="FU165" s="288"/>
      <c r="FV165" s="288"/>
      <c r="FW165" s="288"/>
      <c r="FX165" s="288"/>
      <c r="FY165" s="288"/>
      <c r="FZ165" s="288"/>
      <c r="GA165" s="288"/>
      <c r="GB165" s="288"/>
      <c r="GC165" s="288"/>
      <c r="GD165" s="288"/>
      <c r="GE165" s="288"/>
      <c r="GF165" s="288"/>
      <c r="GG165" s="288"/>
      <c r="GH165" s="288"/>
      <c r="GI165" s="288"/>
      <c r="GJ165" s="288"/>
      <c r="GK165" s="288"/>
      <c r="GL165" s="288"/>
      <c r="GM165" s="288"/>
      <c r="GN165" s="288"/>
      <c r="GO165" s="288"/>
      <c r="GP165" s="288"/>
      <c r="GQ165" s="288"/>
      <c r="GR165" s="288"/>
      <c r="GS165" s="288"/>
      <c r="GT165" s="288"/>
      <c r="GU165" s="288"/>
      <c r="GV165" s="288"/>
      <c r="GW165" s="288"/>
      <c r="GX165" s="288"/>
      <c r="GY165" s="288"/>
      <c r="GZ165" s="288"/>
      <c r="HA165" s="288"/>
      <c r="HB165" s="288"/>
    </row>
    <row r="166" spans="1:210" ht="16.5" customHeight="1" x14ac:dyDescent="0.2">
      <c r="A166" s="364" t="s">
        <v>455</v>
      </c>
      <c r="B166" s="299" t="s">
        <v>427</v>
      </c>
      <c r="C166" s="326" t="s">
        <v>252</v>
      </c>
      <c r="D166" s="299" t="s">
        <v>212</v>
      </c>
      <c r="E166" s="279" t="s">
        <v>123</v>
      </c>
      <c r="F166" s="309" t="s">
        <v>197</v>
      </c>
      <c r="G166" s="296" t="s">
        <v>102</v>
      </c>
      <c r="H166" s="310">
        <f t="shared" ref="H166:H208" si="15">SUMIF($L$5:$HB$5,$L$5,L166:HB166)</f>
        <v>300</v>
      </c>
      <c r="I166" s="310">
        <f t="shared" ref="I166:I208" si="16">SUMIF($L$5:$HB$5,$M$5,L166:HB166)</f>
        <v>300</v>
      </c>
      <c r="J166" s="310">
        <f t="shared" ref="J166:J208" si="17">SUMIF($L$5:$HB$5,$N$5,L166:HB166)</f>
        <v>300</v>
      </c>
      <c r="K166" s="283" t="s">
        <v>353</v>
      </c>
      <c r="L166" s="287"/>
      <c r="M166" s="287"/>
      <c r="N166" s="287"/>
      <c r="O166" s="287"/>
      <c r="P166" s="287"/>
      <c r="Q166" s="287"/>
      <c r="R166" s="287"/>
      <c r="S166" s="287"/>
      <c r="T166" s="287"/>
      <c r="U166" s="287"/>
      <c r="V166" s="287"/>
      <c r="W166" s="287"/>
      <c r="X166" s="287">
        <v>300</v>
      </c>
      <c r="Y166" s="287">
        <v>300</v>
      </c>
      <c r="Z166" s="287">
        <v>300</v>
      </c>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287"/>
      <c r="BP166" s="287"/>
      <c r="BQ166" s="287"/>
      <c r="BR166" s="287"/>
      <c r="BS166" s="287"/>
      <c r="BT166" s="287"/>
      <c r="BU166" s="287"/>
      <c r="BV166" s="287"/>
      <c r="BW166" s="287"/>
      <c r="BX166" s="287"/>
      <c r="BY166" s="287"/>
      <c r="BZ166" s="287"/>
      <c r="CA166" s="287"/>
      <c r="CB166" s="287"/>
      <c r="CC166" s="287"/>
      <c r="CD166" s="287"/>
      <c r="CE166" s="287"/>
      <c r="CF166" s="287"/>
      <c r="CG166" s="287"/>
      <c r="CH166" s="287"/>
      <c r="CI166" s="288"/>
      <c r="CJ166" s="288"/>
      <c r="CK166" s="288"/>
      <c r="CL166" s="288"/>
      <c r="CM166" s="288"/>
      <c r="CN166" s="288"/>
      <c r="CO166" s="288"/>
      <c r="CP166" s="288"/>
      <c r="CQ166" s="288"/>
      <c r="CR166" s="288"/>
      <c r="CS166" s="288"/>
      <c r="CT166" s="288"/>
      <c r="CU166" s="288"/>
      <c r="CV166" s="288"/>
      <c r="CW166" s="288"/>
      <c r="CX166" s="288"/>
      <c r="CY166" s="288"/>
      <c r="CZ166" s="288"/>
      <c r="DA166" s="288"/>
      <c r="DB166" s="288"/>
      <c r="DC166" s="288"/>
      <c r="DD166" s="288"/>
      <c r="DE166" s="288"/>
      <c r="DF166" s="288"/>
      <c r="DG166" s="288"/>
      <c r="DH166" s="288"/>
      <c r="DI166" s="288"/>
      <c r="DJ166" s="288"/>
      <c r="DK166" s="288"/>
      <c r="DL166" s="288"/>
      <c r="DM166" s="288"/>
      <c r="DN166" s="288"/>
      <c r="DO166" s="288"/>
      <c r="DP166" s="288"/>
      <c r="DQ166" s="288"/>
      <c r="DR166" s="288"/>
      <c r="DS166" s="288"/>
      <c r="DT166" s="288"/>
      <c r="DU166" s="288"/>
      <c r="DV166" s="288"/>
      <c r="DW166" s="288"/>
      <c r="DX166" s="288"/>
      <c r="DY166" s="288"/>
      <c r="DZ166" s="288"/>
      <c r="EA166" s="288"/>
      <c r="EB166" s="288"/>
      <c r="EC166" s="288"/>
      <c r="ED166" s="288"/>
      <c r="EE166" s="288"/>
      <c r="EF166" s="288"/>
      <c r="EG166" s="288"/>
      <c r="EH166" s="288"/>
      <c r="EI166" s="288"/>
      <c r="EJ166" s="288"/>
      <c r="EK166" s="288"/>
      <c r="EL166" s="288"/>
      <c r="EM166" s="288"/>
      <c r="EN166" s="288"/>
      <c r="EO166" s="288"/>
      <c r="EP166" s="288"/>
      <c r="EQ166" s="288"/>
      <c r="ER166" s="288"/>
      <c r="ES166" s="288"/>
      <c r="ET166" s="288"/>
      <c r="EU166" s="288"/>
      <c r="EV166" s="288"/>
      <c r="EW166" s="288"/>
      <c r="EX166" s="288"/>
      <c r="EY166" s="288"/>
      <c r="EZ166" s="288"/>
      <c r="FA166" s="288"/>
      <c r="FB166" s="288"/>
      <c r="FC166" s="288"/>
      <c r="FD166" s="288"/>
      <c r="FE166" s="288"/>
      <c r="FF166" s="288"/>
      <c r="FG166" s="288"/>
      <c r="FH166" s="288"/>
      <c r="FI166" s="288"/>
      <c r="FJ166" s="288"/>
      <c r="FK166" s="288"/>
      <c r="FL166" s="288"/>
      <c r="FM166" s="288"/>
      <c r="FN166" s="288"/>
      <c r="FO166" s="288"/>
      <c r="FP166" s="288"/>
      <c r="FQ166" s="288"/>
      <c r="FR166" s="288"/>
      <c r="FS166" s="288"/>
      <c r="FT166" s="288"/>
      <c r="FU166" s="288"/>
      <c r="FV166" s="288"/>
      <c r="FW166" s="288"/>
      <c r="FX166" s="288"/>
      <c r="FY166" s="288"/>
      <c r="FZ166" s="288"/>
      <c r="GA166" s="288"/>
      <c r="GB166" s="288"/>
      <c r="GC166" s="288"/>
      <c r="GD166" s="288"/>
      <c r="GE166" s="288"/>
      <c r="GF166" s="288"/>
      <c r="GG166" s="288"/>
      <c r="GH166" s="288"/>
      <c r="GI166" s="288"/>
      <c r="GJ166" s="288"/>
      <c r="GK166" s="288"/>
      <c r="GL166" s="288"/>
      <c r="GM166" s="288"/>
      <c r="GN166" s="288"/>
      <c r="GO166" s="288"/>
      <c r="GP166" s="288"/>
      <c r="GQ166" s="288"/>
      <c r="GR166" s="288"/>
      <c r="GS166" s="288"/>
      <c r="GT166" s="288"/>
      <c r="GU166" s="288"/>
      <c r="GV166" s="288"/>
      <c r="GW166" s="288"/>
      <c r="GX166" s="288"/>
      <c r="GY166" s="288"/>
      <c r="GZ166" s="288"/>
      <c r="HA166" s="288"/>
      <c r="HB166" s="288"/>
    </row>
    <row r="167" spans="1:210" ht="31.5" customHeight="1" x14ac:dyDescent="0.2">
      <c r="A167" s="319" t="s">
        <v>456</v>
      </c>
      <c r="B167" s="308" t="s">
        <v>427</v>
      </c>
      <c r="C167" s="295" t="s">
        <v>254</v>
      </c>
      <c r="D167" s="384" t="s">
        <v>255</v>
      </c>
      <c r="E167" s="278" t="s">
        <v>121</v>
      </c>
      <c r="F167" s="309" t="s">
        <v>196</v>
      </c>
      <c r="G167" s="296" t="s">
        <v>94</v>
      </c>
      <c r="H167" s="310">
        <f t="shared" si="15"/>
        <v>13</v>
      </c>
      <c r="I167" s="310">
        <f t="shared" si="16"/>
        <v>15</v>
      </c>
      <c r="J167" s="310">
        <f t="shared" si="17"/>
        <v>15</v>
      </c>
      <c r="K167" s="283" t="s">
        <v>353</v>
      </c>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287"/>
      <c r="AJ167" s="287"/>
      <c r="AK167" s="287"/>
      <c r="AL167" s="287"/>
      <c r="AM167" s="287"/>
      <c r="AN167" s="287"/>
      <c r="AO167" s="287"/>
      <c r="AP167" s="287"/>
      <c r="AQ167" s="287">
        <v>13</v>
      </c>
      <c r="AR167" s="287">
        <v>15</v>
      </c>
      <c r="AS167" s="287">
        <v>15</v>
      </c>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c r="BR167" s="287"/>
      <c r="BS167" s="287"/>
      <c r="BT167" s="287"/>
      <c r="BU167" s="287"/>
      <c r="BV167" s="287"/>
      <c r="BW167" s="287"/>
      <c r="BX167" s="287"/>
      <c r="BY167" s="287"/>
      <c r="BZ167" s="287"/>
      <c r="CA167" s="287"/>
      <c r="CB167" s="287"/>
      <c r="CC167" s="287"/>
      <c r="CD167" s="287"/>
      <c r="CE167" s="287"/>
      <c r="CF167" s="287"/>
      <c r="CG167" s="287"/>
      <c r="CH167" s="287"/>
      <c r="CI167" s="288"/>
      <c r="CJ167" s="288"/>
      <c r="CK167" s="288"/>
      <c r="CL167" s="288"/>
      <c r="CM167" s="288"/>
      <c r="CN167" s="288"/>
      <c r="CO167" s="288"/>
      <c r="CP167" s="288"/>
      <c r="CQ167" s="288"/>
      <c r="CR167" s="288"/>
      <c r="CS167" s="288"/>
      <c r="CT167" s="288"/>
      <c r="CU167" s="288"/>
      <c r="CV167" s="288"/>
      <c r="CW167" s="288"/>
      <c r="CX167" s="288"/>
      <c r="CY167" s="288"/>
      <c r="CZ167" s="288"/>
      <c r="DA167" s="288"/>
      <c r="DB167" s="288"/>
      <c r="DC167" s="288"/>
      <c r="DD167" s="288"/>
      <c r="DE167" s="288"/>
      <c r="DF167" s="288"/>
      <c r="DG167" s="288"/>
      <c r="DH167" s="288"/>
      <c r="DI167" s="288"/>
      <c r="DJ167" s="288"/>
      <c r="DK167" s="288"/>
      <c r="DL167" s="288"/>
      <c r="DM167" s="288"/>
      <c r="DN167" s="288"/>
      <c r="DO167" s="288"/>
      <c r="DP167" s="288"/>
      <c r="DQ167" s="288"/>
      <c r="DR167" s="288"/>
      <c r="DS167" s="288"/>
      <c r="DT167" s="288"/>
      <c r="DU167" s="288"/>
      <c r="DV167" s="288"/>
      <c r="DW167" s="288"/>
      <c r="DX167" s="288"/>
      <c r="DY167" s="288"/>
      <c r="DZ167" s="288"/>
      <c r="EA167" s="288"/>
      <c r="EB167" s="288"/>
      <c r="EC167" s="288"/>
      <c r="ED167" s="288"/>
      <c r="EE167" s="288"/>
      <c r="EF167" s="288"/>
      <c r="EG167" s="288"/>
      <c r="EH167" s="288"/>
      <c r="EI167" s="288"/>
      <c r="EJ167" s="288"/>
      <c r="EK167" s="288"/>
      <c r="EL167" s="288"/>
      <c r="EM167" s="288"/>
      <c r="EN167" s="288"/>
      <c r="EO167" s="288"/>
      <c r="EP167" s="288"/>
      <c r="EQ167" s="288"/>
      <c r="ER167" s="288"/>
      <c r="ES167" s="288"/>
      <c r="ET167" s="288"/>
      <c r="EU167" s="288"/>
      <c r="EV167" s="288"/>
      <c r="EW167" s="288"/>
      <c r="EX167" s="288"/>
      <c r="EY167" s="288"/>
      <c r="EZ167" s="288"/>
      <c r="FA167" s="288"/>
      <c r="FB167" s="288"/>
      <c r="FC167" s="288"/>
      <c r="FD167" s="288"/>
      <c r="FE167" s="288"/>
      <c r="FF167" s="288"/>
      <c r="FG167" s="288"/>
      <c r="FH167" s="288"/>
      <c r="FI167" s="288"/>
      <c r="FJ167" s="288"/>
      <c r="FK167" s="288"/>
      <c r="FL167" s="288"/>
      <c r="FM167" s="288"/>
      <c r="FN167" s="288"/>
      <c r="FO167" s="288"/>
      <c r="FP167" s="288"/>
      <c r="FQ167" s="288"/>
      <c r="FR167" s="288"/>
      <c r="FS167" s="288"/>
      <c r="FT167" s="288"/>
      <c r="FU167" s="288"/>
      <c r="FV167" s="288"/>
      <c r="FW167" s="288"/>
      <c r="FX167" s="288"/>
      <c r="FY167" s="288"/>
      <c r="FZ167" s="288"/>
      <c r="GA167" s="288"/>
      <c r="GB167" s="288"/>
      <c r="GC167" s="288"/>
      <c r="GD167" s="288"/>
      <c r="GE167" s="288"/>
      <c r="GF167" s="288"/>
      <c r="GG167" s="288"/>
      <c r="GH167" s="288"/>
      <c r="GI167" s="288"/>
      <c r="GJ167" s="288"/>
      <c r="GK167" s="288"/>
      <c r="GL167" s="288"/>
      <c r="GM167" s="288"/>
      <c r="GN167" s="288"/>
      <c r="GO167" s="288"/>
      <c r="GP167" s="288"/>
      <c r="GQ167" s="288"/>
      <c r="GR167" s="288"/>
      <c r="GS167" s="288"/>
      <c r="GT167" s="288"/>
      <c r="GU167" s="288"/>
      <c r="GV167" s="288"/>
      <c r="GW167" s="288"/>
      <c r="GX167" s="288"/>
      <c r="GY167" s="288"/>
      <c r="GZ167" s="288"/>
      <c r="HA167" s="288"/>
      <c r="HB167" s="288"/>
    </row>
    <row r="168" spans="1:210" ht="16.5" customHeight="1" x14ac:dyDescent="0.2">
      <c r="A168" s="317" t="s">
        <v>456</v>
      </c>
      <c r="B168" s="325" t="s">
        <v>427</v>
      </c>
      <c r="C168" s="299" t="s">
        <v>254</v>
      </c>
      <c r="D168" s="326" t="s">
        <v>255</v>
      </c>
      <c r="E168" s="278" t="s">
        <v>121</v>
      </c>
      <c r="F168" s="309" t="s">
        <v>197</v>
      </c>
      <c r="G168" s="296" t="s">
        <v>102</v>
      </c>
      <c r="H168" s="310">
        <f t="shared" si="15"/>
        <v>20</v>
      </c>
      <c r="I168" s="310">
        <f t="shared" si="16"/>
        <v>40</v>
      </c>
      <c r="J168" s="310">
        <f t="shared" si="17"/>
        <v>0</v>
      </c>
      <c r="K168" s="283" t="s">
        <v>353</v>
      </c>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v>20</v>
      </c>
      <c r="AR168" s="287">
        <v>40</v>
      </c>
      <c r="AS168" s="287">
        <v>0</v>
      </c>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c r="BO168" s="287"/>
      <c r="BP168" s="287"/>
      <c r="BQ168" s="287"/>
      <c r="BR168" s="287"/>
      <c r="BS168" s="287"/>
      <c r="BT168" s="287"/>
      <c r="BU168" s="287"/>
      <c r="BV168" s="287"/>
      <c r="BW168" s="287"/>
      <c r="BX168" s="287"/>
      <c r="BY168" s="287"/>
      <c r="BZ168" s="287"/>
      <c r="CA168" s="287"/>
      <c r="CB168" s="287"/>
      <c r="CC168" s="287"/>
      <c r="CD168" s="287"/>
      <c r="CE168" s="287"/>
      <c r="CF168" s="287"/>
      <c r="CG168" s="287"/>
      <c r="CH168" s="287"/>
      <c r="CI168" s="288"/>
      <c r="CJ168" s="288"/>
      <c r="CK168" s="288"/>
      <c r="CL168" s="288"/>
      <c r="CM168" s="288"/>
      <c r="CN168" s="288"/>
      <c r="CO168" s="288"/>
      <c r="CP168" s="288"/>
      <c r="CQ168" s="288"/>
      <c r="CR168" s="288"/>
      <c r="CS168" s="288"/>
      <c r="CT168" s="288"/>
      <c r="CU168" s="288"/>
      <c r="CV168" s="288"/>
      <c r="CW168" s="288"/>
      <c r="CX168" s="288"/>
      <c r="CY168" s="288"/>
      <c r="CZ168" s="288"/>
      <c r="DA168" s="288"/>
      <c r="DB168" s="288"/>
      <c r="DC168" s="288"/>
      <c r="DD168" s="288"/>
      <c r="DE168" s="288"/>
      <c r="DF168" s="288"/>
      <c r="DG168" s="288"/>
      <c r="DH168" s="288"/>
      <c r="DI168" s="288"/>
      <c r="DJ168" s="288"/>
      <c r="DK168" s="288"/>
      <c r="DL168" s="288"/>
      <c r="DM168" s="288"/>
      <c r="DN168" s="288"/>
      <c r="DO168" s="288"/>
      <c r="DP168" s="288"/>
      <c r="DQ168" s="288"/>
      <c r="DR168" s="288"/>
      <c r="DS168" s="288"/>
      <c r="DT168" s="288"/>
      <c r="DU168" s="288"/>
      <c r="DV168" s="288"/>
      <c r="DW168" s="288"/>
      <c r="DX168" s="288"/>
      <c r="DY168" s="288"/>
      <c r="DZ168" s="288"/>
      <c r="EA168" s="288"/>
      <c r="EB168" s="288"/>
      <c r="EC168" s="288"/>
      <c r="ED168" s="288"/>
      <c r="EE168" s="288"/>
      <c r="EF168" s="288"/>
      <c r="EG168" s="288"/>
      <c r="EH168" s="288"/>
      <c r="EI168" s="288"/>
      <c r="EJ168" s="288"/>
      <c r="EK168" s="288"/>
      <c r="EL168" s="288"/>
      <c r="EM168" s="288"/>
      <c r="EN168" s="288"/>
      <c r="EO168" s="288"/>
      <c r="EP168" s="288"/>
      <c r="EQ168" s="288"/>
      <c r="ER168" s="288"/>
      <c r="ES168" s="288"/>
      <c r="ET168" s="288"/>
      <c r="EU168" s="288"/>
      <c r="EV168" s="288"/>
      <c r="EW168" s="288"/>
      <c r="EX168" s="288"/>
      <c r="EY168" s="288"/>
      <c r="EZ168" s="288"/>
      <c r="FA168" s="288"/>
      <c r="FB168" s="288"/>
      <c r="FC168" s="288"/>
      <c r="FD168" s="288"/>
      <c r="FE168" s="288"/>
      <c r="FF168" s="288"/>
      <c r="FG168" s="288"/>
      <c r="FH168" s="288"/>
      <c r="FI168" s="288"/>
      <c r="FJ168" s="288"/>
      <c r="FK168" s="288"/>
      <c r="FL168" s="288"/>
      <c r="FM168" s="288"/>
      <c r="FN168" s="288"/>
      <c r="FO168" s="288"/>
      <c r="FP168" s="288"/>
      <c r="FQ168" s="288"/>
      <c r="FR168" s="288"/>
      <c r="FS168" s="288"/>
      <c r="FT168" s="288"/>
      <c r="FU168" s="288"/>
      <c r="FV168" s="288"/>
      <c r="FW168" s="288"/>
      <c r="FX168" s="288"/>
      <c r="FY168" s="288"/>
      <c r="FZ168" s="288"/>
      <c r="GA168" s="288"/>
      <c r="GB168" s="288"/>
      <c r="GC168" s="288"/>
      <c r="GD168" s="288"/>
      <c r="GE168" s="288"/>
      <c r="GF168" s="288"/>
      <c r="GG168" s="288"/>
      <c r="GH168" s="288"/>
      <c r="GI168" s="288"/>
      <c r="GJ168" s="288"/>
      <c r="GK168" s="288"/>
      <c r="GL168" s="288"/>
      <c r="GM168" s="288"/>
      <c r="GN168" s="288"/>
      <c r="GO168" s="288"/>
      <c r="GP168" s="288"/>
      <c r="GQ168" s="288"/>
      <c r="GR168" s="288"/>
      <c r="GS168" s="288"/>
      <c r="GT168" s="288"/>
      <c r="GU168" s="288"/>
      <c r="GV168" s="288"/>
      <c r="GW168" s="288"/>
      <c r="GX168" s="288"/>
      <c r="GY168" s="288"/>
      <c r="GZ168" s="288"/>
      <c r="HA168" s="288"/>
      <c r="HB168" s="288"/>
    </row>
    <row r="169" spans="1:210" ht="16.5" customHeight="1" x14ac:dyDescent="0.2">
      <c r="A169" s="317" t="s">
        <v>456</v>
      </c>
      <c r="B169" s="325" t="s">
        <v>427</v>
      </c>
      <c r="C169" s="299" t="s">
        <v>254</v>
      </c>
      <c r="D169" s="326" t="s">
        <v>255</v>
      </c>
      <c r="E169" s="278" t="s">
        <v>123</v>
      </c>
      <c r="F169" s="309" t="s">
        <v>196</v>
      </c>
      <c r="G169" s="296" t="s">
        <v>94</v>
      </c>
      <c r="H169" s="310">
        <f t="shared" si="15"/>
        <v>184</v>
      </c>
      <c r="I169" s="310">
        <f t="shared" si="16"/>
        <v>203</v>
      </c>
      <c r="J169" s="310">
        <f t="shared" si="17"/>
        <v>232</v>
      </c>
      <c r="K169" s="283" t="s">
        <v>353</v>
      </c>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287"/>
      <c r="AJ169" s="287"/>
      <c r="AK169" s="287"/>
      <c r="AL169" s="287"/>
      <c r="AM169" s="287"/>
      <c r="AN169" s="287"/>
      <c r="AO169" s="287"/>
      <c r="AP169" s="287"/>
      <c r="AQ169" s="287">
        <v>184</v>
      </c>
      <c r="AR169" s="287">
        <v>203</v>
      </c>
      <c r="AS169" s="287">
        <v>232</v>
      </c>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c r="BO169" s="287"/>
      <c r="BP169" s="287"/>
      <c r="BQ169" s="287"/>
      <c r="BR169" s="287"/>
      <c r="BS169" s="287"/>
      <c r="BT169" s="287"/>
      <c r="BU169" s="287"/>
      <c r="BV169" s="287"/>
      <c r="BW169" s="287"/>
      <c r="BX169" s="287"/>
      <c r="BY169" s="287"/>
      <c r="BZ169" s="287"/>
      <c r="CA169" s="287"/>
      <c r="CB169" s="287"/>
      <c r="CC169" s="287"/>
      <c r="CD169" s="287"/>
      <c r="CE169" s="287"/>
      <c r="CF169" s="287"/>
      <c r="CG169" s="287"/>
      <c r="CH169" s="287"/>
      <c r="CI169" s="288"/>
      <c r="CJ169" s="288"/>
      <c r="CK169" s="288"/>
      <c r="CL169" s="288"/>
      <c r="CM169" s="288"/>
      <c r="CN169" s="288"/>
      <c r="CO169" s="288"/>
      <c r="CP169" s="288"/>
      <c r="CQ169" s="288"/>
      <c r="CR169" s="288"/>
      <c r="CS169" s="288"/>
      <c r="CT169" s="288"/>
      <c r="CU169" s="288"/>
      <c r="CV169" s="288"/>
      <c r="CW169" s="288"/>
      <c r="CX169" s="288"/>
      <c r="CY169" s="288"/>
      <c r="CZ169" s="288"/>
      <c r="DA169" s="288"/>
      <c r="DB169" s="288"/>
      <c r="DC169" s="288"/>
      <c r="DD169" s="288"/>
      <c r="DE169" s="288"/>
      <c r="DF169" s="288"/>
      <c r="DG169" s="288"/>
      <c r="DH169" s="288"/>
      <c r="DI169" s="288"/>
      <c r="DJ169" s="288"/>
      <c r="DK169" s="288"/>
      <c r="DL169" s="288"/>
      <c r="DM169" s="288"/>
      <c r="DN169" s="288"/>
      <c r="DO169" s="288"/>
      <c r="DP169" s="288"/>
      <c r="DQ169" s="288"/>
      <c r="DR169" s="288"/>
      <c r="DS169" s="288"/>
      <c r="DT169" s="288"/>
      <c r="DU169" s="288"/>
      <c r="DV169" s="288"/>
      <c r="DW169" s="288"/>
      <c r="DX169" s="288"/>
      <c r="DY169" s="288"/>
      <c r="DZ169" s="288"/>
      <c r="EA169" s="288"/>
      <c r="EB169" s="288"/>
      <c r="EC169" s="288"/>
      <c r="ED169" s="288"/>
      <c r="EE169" s="288"/>
      <c r="EF169" s="288"/>
      <c r="EG169" s="288"/>
      <c r="EH169" s="288"/>
      <c r="EI169" s="288"/>
      <c r="EJ169" s="288"/>
      <c r="EK169" s="288"/>
      <c r="EL169" s="288"/>
      <c r="EM169" s="288"/>
      <c r="EN169" s="288"/>
      <c r="EO169" s="288"/>
      <c r="EP169" s="288"/>
      <c r="EQ169" s="288"/>
      <c r="ER169" s="288"/>
      <c r="ES169" s="288"/>
      <c r="ET169" s="288"/>
      <c r="EU169" s="288"/>
      <c r="EV169" s="288"/>
      <c r="EW169" s="288"/>
      <c r="EX169" s="288"/>
      <c r="EY169" s="288"/>
      <c r="EZ169" s="288"/>
      <c r="FA169" s="288"/>
      <c r="FB169" s="288"/>
      <c r="FC169" s="288"/>
      <c r="FD169" s="288"/>
      <c r="FE169" s="288"/>
      <c r="FF169" s="288"/>
      <c r="FG169" s="288"/>
      <c r="FH169" s="288"/>
      <c r="FI169" s="288"/>
      <c r="FJ169" s="288"/>
      <c r="FK169" s="288"/>
      <c r="FL169" s="288"/>
      <c r="FM169" s="288"/>
      <c r="FN169" s="288"/>
      <c r="FO169" s="288"/>
      <c r="FP169" s="288"/>
      <c r="FQ169" s="288"/>
      <c r="FR169" s="288"/>
      <c r="FS169" s="288"/>
      <c r="FT169" s="288"/>
      <c r="FU169" s="288"/>
      <c r="FV169" s="288"/>
      <c r="FW169" s="288"/>
      <c r="FX169" s="288"/>
      <c r="FY169" s="288"/>
      <c r="FZ169" s="288"/>
      <c r="GA169" s="288"/>
      <c r="GB169" s="288"/>
      <c r="GC169" s="288"/>
      <c r="GD169" s="288"/>
      <c r="GE169" s="288"/>
      <c r="GF169" s="288"/>
      <c r="GG169" s="288"/>
      <c r="GH169" s="288"/>
      <c r="GI169" s="288"/>
      <c r="GJ169" s="288"/>
      <c r="GK169" s="288"/>
      <c r="GL169" s="288"/>
      <c r="GM169" s="288"/>
      <c r="GN169" s="288"/>
      <c r="GO169" s="288"/>
      <c r="GP169" s="288"/>
      <c r="GQ169" s="288"/>
      <c r="GR169" s="288"/>
      <c r="GS169" s="288"/>
      <c r="GT169" s="288"/>
      <c r="GU169" s="288"/>
      <c r="GV169" s="288"/>
      <c r="GW169" s="288"/>
      <c r="GX169" s="288"/>
      <c r="GY169" s="288"/>
      <c r="GZ169" s="288"/>
      <c r="HA169" s="288"/>
      <c r="HB169" s="288"/>
    </row>
    <row r="170" spans="1:210" ht="16.5" customHeight="1" x14ac:dyDescent="0.2">
      <c r="A170" s="317" t="s">
        <v>456</v>
      </c>
      <c r="B170" s="325" t="s">
        <v>427</v>
      </c>
      <c r="C170" s="299" t="s">
        <v>254</v>
      </c>
      <c r="D170" s="326" t="s">
        <v>255</v>
      </c>
      <c r="E170" s="278" t="s">
        <v>123</v>
      </c>
      <c r="F170" s="309" t="s">
        <v>197</v>
      </c>
      <c r="G170" s="296" t="s">
        <v>102</v>
      </c>
      <c r="H170" s="310">
        <f t="shared" si="15"/>
        <v>3212</v>
      </c>
      <c r="I170" s="310">
        <f t="shared" si="16"/>
        <v>3382</v>
      </c>
      <c r="J170" s="310">
        <f t="shared" si="17"/>
        <v>3660</v>
      </c>
      <c r="K170" s="283" t="s">
        <v>353</v>
      </c>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7"/>
      <c r="AK170" s="287"/>
      <c r="AL170" s="287"/>
      <c r="AM170" s="287"/>
      <c r="AN170" s="287"/>
      <c r="AO170" s="287"/>
      <c r="AP170" s="287"/>
      <c r="AQ170" s="287">
        <v>3212</v>
      </c>
      <c r="AR170" s="287">
        <v>3382</v>
      </c>
      <c r="AS170" s="287">
        <v>3660</v>
      </c>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7"/>
      <c r="BQ170" s="287"/>
      <c r="BR170" s="287"/>
      <c r="BS170" s="287"/>
      <c r="BT170" s="287"/>
      <c r="BU170" s="287"/>
      <c r="BV170" s="287"/>
      <c r="BW170" s="287"/>
      <c r="BX170" s="287"/>
      <c r="BY170" s="287"/>
      <c r="BZ170" s="287"/>
      <c r="CA170" s="287"/>
      <c r="CB170" s="287"/>
      <c r="CC170" s="287"/>
      <c r="CD170" s="287"/>
      <c r="CE170" s="287"/>
      <c r="CF170" s="287"/>
      <c r="CG170" s="287"/>
      <c r="CH170" s="287"/>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288"/>
      <c r="DK170" s="288"/>
      <c r="DL170" s="288"/>
      <c r="DM170" s="288"/>
      <c r="DN170" s="288"/>
      <c r="DO170" s="288"/>
      <c r="DP170" s="288"/>
      <c r="DQ170" s="288"/>
      <c r="DR170" s="288"/>
      <c r="DS170" s="288"/>
      <c r="DT170" s="288"/>
      <c r="DU170" s="288"/>
      <c r="DV170" s="288"/>
      <c r="DW170" s="288"/>
      <c r="DX170" s="288"/>
      <c r="DY170" s="288"/>
      <c r="DZ170" s="288"/>
      <c r="EA170" s="288"/>
      <c r="EB170" s="288"/>
      <c r="EC170" s="288"/>
      <c r="ED170" s="288"/>
      <c r="EE170" s="288"/>
      <c r="EF170" s="288"/>
      <c r="EG170" s="288"/>
      <c r="EH170" s="288"/>
      <c r="EI170" s="288"/>
      <c r="EJ170" s="288"/>
      <c r="EK170" s="288"/>
      <c r="EL170" s="288"/>
      <c r="EM170" s="288"/>
      <c r="EN170" s="288"/>
      <c r="EO170" s="288"/>
      <c r="EP170" s="288"/>
      <c r="EQ170" s="288"/>
      <c r="ER170" s="288"/>
      <c r="ES170" s="288"/>
      <c r="ET170" s="288"/>
      <c r="EU170" s="288"/>
      <c r="EV170" s="288"/>
      <c r="EW170" s="288"/>
      <c r="EX170" s="288"/>
      <c r="EY170" s="288"/>
      <c r="EZ170" s="288"/>
      <c r="FA170" s="288"/>
      <c r="FB170" s="288"/>
      <c r="FC170" s="288"/>
      <c r="FD170" s="288"/>
      <c r="FE170" s="288"/>
      <c r="FF170" s="288"/>
      <c r="FG170" s="288"/>
      <c r="FH170" s="288"/>
      <c r="FI170" s="288"/>
      <c r="FJ170" s="288"/>
      <c r="FK170" s="288"/>
      <c r="FL170" s="288"/>
      <c r="FM170" s="288"/>
      <c r="FN170" s="288"/>
      <c r="FO170" s="288"/>
      <c r="FP170" s="288"/>
      <c r="FQ170" s="288"/>
      <c r="FR170" s="288"/>
      <c r="FS170" s="288"/>
      <c r="FT170" s="288"/>
      <c r="FU170" s="288"/>
      <c r="FV170" s="288"/>
      <c r="FW170" s="288"/>
      <c r="FX170" s="288"/>
      <c r="FY170" s="288"/>
      <c r="FZ170" s="288"/>
      <c r="GA170" s="288"/>
      <c r="GB170" s="288"/>
      <c r="GC170" s="288"/>
      <c r="GD170" s="288"/>
      <c r="GE170" s="288"/>
      <c r="GF170" s="288"/>
      <c r="GG170" s="288"/>
      <c r="GH170" s="288"/>
      <c r="GI170" s="288"/>
      <c r="GJ170" s="288"/>
      <c r="GK170" s="288"/>
      <c r="GL170" s="288"/>
      <c r="GM170" s="288"/>
      <c r="GN170" s="288"/>
      <c r="GO170" s="288"/>
      <c r="GP170" s="288"/>
      <c r="GQ170" s="288"/>
      <c r="GR170" s="288"/>
      <c r="GS170" s="288"/>
      <c r="GT170" s="288"/>
      <c r="GU170" s="288"/>
      <c r="GV170" s="288"/>
      <c r="GW170" s="288"/>
      <c r="GX170" s="288"/>
      <c r="GY170" s="288"/>
      <c r="GZ170" s="288"/>
      <c r="HA170" s="288"/>
      <c r="HB170" s="288"/>
    </row>
    <row r="171" spans="1:210" ht="53.25" customHeight="1" x14ac:dyDescent="0.2">
      <c r="A171" s="317" t="s">
        <v>456</v>
      </c>
      <c r="B171" s="325" t="s">
        <v>427</v>
      </c>
      <c r="C171" s="299" t="s">
        <v>254</v>
      </c>
      <c r="D171" s="326" t="s">
        <v>255</v>
      </c>
      <c r="E171" s="278" t="s">
        <v>127</v>
      </c>
      <c r="F171" s="309" t="s">
        <v>196</v>
      </c>
      <c r="G171" s="296" t="s">
        <v>94</v>
      </c>
      <c r="H171" s="310">
        <f t="shared" si="15"/>
        <v>1</v>
      </c>
      <c r="I171" s="310">
        <f t="shared" si="16"/>
        <v>1</v>
      </c>
      <c r="J171" s="310">
        <f t="shared" si="17"/>
        <v>1</v>
      </c>
      <c r="K171" s="283" t="s">
        <v>353</v>
      </c>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v>1</v>
      </c>
      <c r="AR171" s="287">
        <v>1</v>
      </c>
      <c r="AS171" s="287">
        <v>1</v>
      </c>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287"/>
      <c r="BY171" s="287"/>
      <c r="BZ171" s="287"/>
      <c r="CA171" s="287"/>
      <c r="CB171" s="287"/>
      <c r="CC171" s="287"/>
      <c r="CD171" s="287"/>
      <c r="CE171" s="287"/>
      <c r="CF171" s="287"/>
      <c r="CG171" s="287"/>
      <c r="CH171" s="287"/>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288"/>
      <c r="DK171" s="288"/>
      <c r="DL171" s="288"/>
      <c r="DM171" s="288"/>
      <c r="DN171" s="288"/>
      <c r="DO171" s="288"/>
      <c r="DP171" s="288"/>
      <c r="DQ171" s="288"/>
      <c r="DR171" s="288"/>
      <c r="DS171" s="288"/>
      <c r="DT171" s="288"/>
      <c r="DU171" s="288"/>
      <c r="DV171" s="288"/>
      <c r="DW171" s="288"/>
      <c r="DX171" s="288"/>
      <c r="DY171" s="288"/>
      <c r="DZ171" s="288"/>
      <c r="EA171" s="288"/>
      <c r="EB171" s="288"/>
      <c r="EC171" s="288"/>
      <c r="ED171" s="288"/>
      <c r="EE171" s="288"/>
      <c r="EF171" s="288"/>
      <c r="EG171" s="288"/>
      <c r="EH171" s="288"/>
      <c r="EI171" s="288"/>
      <c r="EJ171" s="288"/>
      <c r="EK171" s="288"/>
      <c r="EL171" s="288"/>
      <c r="EM171" s="288"/>
      <c r="EN171" s="288"/>
      <c r="EO171" s="288"/>
      <c r="EP171" s="288"/>
      <c r="EQ171" s="288"/>
      <c r="ER171" s="288"/>
      <c r="ES171" s="288"/>
      <c r="ET171" s="288"/>
      <c r="EU171" s="288"/>
      <c r="EV171" s="288"/>
      <c r="EW171" s="288"/>
      <c r="EX171" s="288"/>
      <c r="EY171" s="288"/>
      <c r="EZ171" s="288"/>
      <c r="FA171" s="288"/>
      <c r="FB171" s="288"/>
      <c r="FC171" s="288"/>
      <c r="FD171" s="288"/>
      <c r="FE171" s="288"/>
      <c r="FF171" s="288"/>
      <c r="FG171" s="288"/>
      <c r="FH171" s="288"/>
      <c r="FI171" s="288"/>
      <c r="FJ171" s="288"/>
      <c r="FK171" s="288"/>
      <c r="FL171" s="288"/>
      <c r="FM171" s="288"/>
      <c r="FN171" s="288"/>
      <c r="FO171" s="288"/>
      <c r="FP171" s="288"/>
      <c r="FQ171" s="288"/>
      <c r="FR171" s="288"/>
      <c r="FS171" s="288"/>
      <c r="FT171" s="288"/>
      <c r="FU171" s="288"/>
      <c r="FV171" s="288"/>
      <c r="FW171" s="288"/>
      <c r="FX171" s="288"/>
      <c r="FY171" s="288"/>
      <c r="FZ171" s="288"/>
      <c r="GA171" s="288"/>
      <c r="GB171" s="288"/>
      <c r="GC171" s="288"/>
      <c r="GD171" s="288"/>
      <c r="GE171" s="288"/>
      <c r="GF171" s="288"/>
      <c r="GG171" s="288"/>
      <c r="GH171" s="288"/>
      <c r="GI171" s="288"/>
      <c r="GJ171" s="288"/>
      <c r="GK171" s="288"/>
      <c r="GL171" s="288"/>
      <c r="GM171" s="288"/>
      <c r="GN171" s="288"/>
      <c r="GO171" s="288"/>
      <c r="GP171" s="288"/>
      <c r="GQ171" s="288"/>
      <c r="GR171" s="288"/>
      <c r="GS171" s="288"/>
      <c r="GT171" s="288"/>
      <c r="GU171" s="288"/>
      <c r="GV171" s="288"/>
      <c r="GW171" s="288"/>
      <c r="GX171" s="288"/>
      <c r="GY171" s="288"/>
      <c r="GZ171" s="288"/>
      <c r="HA171" s="288"/>
      <c r="HB171" s="288"/>
    </row>
    <row r="172" spans="1:210" ht="55.5" customHeight="1" x14ac:dyDescent="0.2">
      <c r="A172" s="317" t="s">
        <v>456</v>
      </c>
      <c r="B172" s="325" t="s">
        <v>427</v>
      </c>
      <c r="C172" s="299" t="s">
        <v>254</v>
      </c>
      <c r="D172" s="326" t="s">
        <v>255</v>
      </c>
      <c r="E172" s="278" t="s">
        <v>127</v>
      </c>
      <c r="F172" s="309" t="s">
        <v>197</v>
      </c>
      <c r="G172" s="296" t="s">
        <v>102</v>
      </c>
      <c r="H172" s="310">
        <f t="shared" si="15"/>
        <v>10</v>
      </c>
      <c r="I172" s="310">
        <f t="shared" si="16"/>
        <v>12</v>
      </c>
      <c r="J172" s="310">
        <f t="shared" si="17"/>
        <v>15</v>
      </c>
      <c r="K172" s="283" t="s">
        <v>353</v>
      </c>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4">
        <v>10</v>
      </c>
      <c r="AR172" s="284">
        <v>12</v>
      </c>
      <c r="AS172" s="284">
        <v>15</v>
      </c>
      <c r="AT172" s="284"/>
      <c r="AU172" s="284"/>
      <c r="AV172" s="287"/>
      <c r="AW172" s="287"/>
      <c r="AX172" s="287"/>
      <c r="AY172" s="287"/>
      <c r="AZ172" s="287"/>
      <c r="BA172" s="287"/>
      <c r="BB172" s="287"/>
      <c r="BC172" s="287"/>
      <c r="BD172" s="287"/>
      <c r="BE172" s="287"/>
      <c r="BF172" s="287"/>
      <c r="BG172" s="287"/>
      <c r="BH172" s="287"/>
      <c r="BI172" s="287"/>
      <c r="BJ172" s="287"/>
      <c r="BK172" s="287"/>
      <c r="BL172" s="287"/>
      <c r="BM172" s="287"/>
      <c r="BN172" s="287"/>
      <c r="BO172" s="287"/>
      <c r="BP172" s="287"/>
      <c r="BQ172" s="287"/>
      <c r="BR172" s="287"/>
      <c r="BS172" s="287"/>
      <c r="BT172" s="287"/>
      <c r="BU172" s="287"/>
      <c r="BV172" s="287"/>
      <c r="BW172" s="287"/>
      <c r="BX172" s="287"/>
      <c r="BY172" s="287"/>
      <c r="BZ172" s="287"/>
      <c r="CA172" s="287"/>
      <c r="CB172" s="287"/>
      <c r="CC172" s="287"/>
      <c r="CD172" s="287"/>
      <c r="CE172" s="287"/>
      <c r="CF172" s="287"/>
      <c r="CG172" s="287"/>
      <c r="CH172" s="287"/>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288"/>
      <c r="DK172" s="288"/>
      <c r="DL172" s="288"/>
      <c r="DM172" s="288"/>
      <c r="DN172" s="288"/>
      <c r="DO172" s="288"/>
      <c r="DP172" s="288"/>
      <c r="DQ172" s="288"/>
      <c r="DR172" s="288"/>
      <c r="DS172" s="288"/>
      <c r="DT172" s="288"/>
      <c r="DU172" s="288"/>
      <c r="DV172" s="288"/>
      <c r="DW172" s="288"/>
      <c r="DX172" s="288"/>
      <c r="DY172" s="288"/>
      <c r="DZ172" s="288"/>
      <c r="EA172" s="288"/>
      <c r="EB172" s="288"/>
      <c r="EC172" s="288"/>
      <c r="ED172" s="288"/>
      <c r="EE172" s="288"/>
      <c r="EF172" s="288"/>
      <c r="EG172" s="288"/>
      <c r="EH172" s="288"/>
      <c r="EI172" s="288"/>
      <c r="EJ172" s="288"/>
      <c r="EK172" s="288"/>
      <c r="EL172" s="288"/>
      <c r="EM172" s="288"/>
      <c r="EN172" s="288"/>
      <c r="EO172" s="288"/>
      <c r="EP172" s="288"/>
      <c r="EQ172" s="288"/>
      <c r="ER172" s="288"/>
      <c r="ES172" s="288"/>
      <c r="ET172" s="288"/>
      <c r="EU172" s="288"/>
      <c r="EV172" s="288"/>
      <c r="EW172" s="288"/>
      <c r="EX172" s="288"/>
      <c r="EY172" s="288"/>
      <c r="EZ172" s="288"/>
      <c r="FA172" s="288"/>
      <c r="FB172" s="288"/>
      <c r="FC172" s="288"/>
      <c r="FD172" s="288"/>
      <c r="FE172" s="288"/>
      <c r="FF172" s="288"/>
      <c r="FG172" s="288"/>
      <c r="FH172" s="288"/>
      <c r="FI172" s="288"/>
      <c r="FJ172" s="288"/>
      <c r="FK172" s="288"/>
      <c r="FL172" s="288"/>
      <c r="FM172" s="288"/>
      <c r="FN172" s="288"/>
      <c r="FO172" s="288"/>
      <c r="FP172" s="288"/>
      <c r="FQ172" s="288"/>
      <c r="FR172" s="288"/>
      <c r="FS172" s="288"/>
      <c r="FT172" s="288"/>
      <c r="FU172" s="288"/>
      <c r="FV172" s="288"/>
      <c r="FW172" s="288"/>
      <c r="FX172" s="288"/>
      <c r="FY172" s="288"/>
      <c r="FZ172" s="288"/>
      <c r="GA172" s="288"/>
      <c r="GB172" s="288"/>
      <c r="GC172" s="288"/>
      <c r="GD172" s="288"/>
      <c r="GE172" s="288"/>
      <c r="GF172" s="288"/>
      <c r="GG172" s="288"/>
      <c r="GH172" s="288"/>
      <c r="GI172" s="288"/>
      <c r="GJ172" s="288"/>
      <c r="GK172" s="288"/>
      <c r="GL172" s="288"/>
      <c r="GM172" s="288"/>
      <c r="GN172" s="288"/>
      <c r="GO172" s="288"/>
      <c r="GP172" s="288"/>
      <c r="GQ172" s="288"/>
      <c r="GR172" s="288"/>
      <c r="GS172" s="288"/>
      <c r="GT172" s="288"/>
      <c r="GU172" s="288"/>
      <c r="GV172" s="288"/>
      <c r="GW172" s="288"/>
      <c r="GX172" s="288"/>
      <c r="GY172" s="288"/>
      <c r="GZ172" s="288"/>
      <c r="HA172" s="288"/>
      <c r="HB172" s="288"/>
    </row>
    <row r="173" spans="1:210" ht="16.5" customHeight="1" x14ac:dyDescent="0.2">
      <c r="A173" s="317" t="s">
        <v>456</v>
      </c>
      <c r="B173" s="325" t="s">
        <v>427</v>
      </c>
      <c r="C173" s="299" t="s">
        <v>254</v>
      </c>
      <c r="D173" s="326" t="s">
        <v>255</v>
      </c>
      <c r="E173" s="278" t="s">
        <v>124</v>
      </c>
      <c r="F173" s="309" t="s">
        <v>196</v>
      </c>
      <c r="G173" s="296" t="s">
        <v>94</v>
      </c>
      <c r="H173" s="310">
        <f t="shared" si="15"/>
        <v>10</v>
      </c>
      <c r="I173" s="310">
        <f t="shared" si="16"/>
        <v>13</v>
      </c>
      <c r="J173" s="310">
        <f t="shared" si="17"/>
        <v>15</v>
      </c>
      <c r="K173" s="283" t="s">
        <v>353</v>
      </c>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v>10</v>
      </c>
      <c r="AR173" s="287">
        <v>13</v>
      </c>
      <c r="AS173" s="287">
        <v>15</v>
      </c>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c r="BO173" s="287"/>
      <c r="BP173" s="287"/>
      <c r="BQ173" s="287"/>
      <c r="BR173" s="287"/>
      <c r="BS173" s="287"/>
      <c r="BT173" s="287"/>
      <c r="BU173" s="287"/>
      <c r="BV173" s="287"/>
      <c r="BW173" s="287"/>
      <c r="BX173" s="287"/>
      <c r="BY173" s="287"/>
      <c r="BZ173" s="287"/>
      <c r="CA173" s="287"/>
      <c r="CB173" s="287"/>
      <c r="CC173" s="287"/>
      <c r="CD173" s="287"/>
      <c r="CE173" s="287"/>
      <c r="CF173" s="287"/>
      <c r="CG173" s="287"/>
      <c r="CH173" s="287"/>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288"/>
      <c r="DK173" s="288"/>
      <c r="DL173" s="288"/>
      <c r="DM173" s="288"/>
      <c r="DN173" s="288"/>
      <c r="DO173" s="288"/>
      <c r="DP173" s="288"/>
      <c r="DQ173" s="288"/>
      <c r="DR173" s="288"/>
      <c r="DS173" s="288"/>
      <c r="DT173" s="288"/>
      <c r="DU173" s="288"/>
      <c r="DV173" s="288"/>
      <c r="DW173" s="288"/>
      <c r="DX173" s="288"/>
      <c r="DY173" s="288"/>
      <c r="DZ173" s="288"/>
      <c r="EA173" s="288"/>
      <c r="EB173" s="288"/>
      <c r="EC173" s="288"/>
      <c r="ED173" s="288"/>
      <c r="EE173" s="288"/>
      <c r="EF173" s="288"/>
      <c r="EG173" s="288"/>
      <c r="EH173" s="288"/>
      <c r="EI173" s="288"/>
      <c r="EJ173" s="288"/>
      <c r="EK173" s="288"/>
      <c r="EL173" s="288"/>
      <c r="EM173" s="288"/>
      <c r="EN173" s="288"/>
      <c r="EO173" s="288"/>
      <c r="EP173" s="288"/>
      <c r="EQ173" s="288"/>
      <c r="ER173" s="288"/>
      <c r="ES173" s="288"/>
      <c r="ET173" s="288"/>
      <c r="EU173" s="288"/>
      <c r="EV173" s="288"/>
      <c r="EW173" s="288"/>
      <c r="EX173" s="288"/>
      <c r="EY173" s="288"/>
      <c r="EZ173" s="288"/>
      <c r="FA173" s="288"/>
      <c r="FB173" s="288"/>
      <c r="FC173" s="288"/>
      <c r="FD173" s="288"/>
      <c r="FE173" s="288"/>
      <c r="FF173" s="288"/>
      <c r="FG173" s="288"/>
      <c r="FH173" s="288"/>
      <c r="FI173" s="288"/>
      <c r="FJ173" s="288"/>
      <c r="FK173" s="288"/>
      <c r="FL173" s="288"/>
      <c r="FM173" s="288"/>
      <c r="FN173" s="288"/>
      <c r="FO173" s="288"/>
      <c r="FP173" s="288"/>
      <c r="FQ173" s="288"/>
      <c r="FR173" s="288"/>
      <c r="FS173" s="288"/>
      <c r="FT173" s="288"/>
      <c r="FU173" s="288"/>
      <c r="FV173" s="288"/>
      <c r="FW173" s="288"/>
      <c r="FX173" s="288"/>
      <c r="FY173" s="288"/>
      <c r="FZ173" s="288"/>
      <c r="GA173" s="288"/>
      <c r="GB173" s="288"/>
      <c r="GC173" s="288"/>
      <c r="GD173" s="288"/>
      <c r="GE173" s="288"/>
      <c r="GF173" s="288"/>
      <c r="GG173" s="288"/>
      <c r="GH173" s="288"/>
      <c r="GI173" s="288"/>
      <c r="GJ173" s="288"/>
      <c r="GK173" s="288"/>
      <c r="GL173" s="288"/>
      <c r="GM173" s="288"/>
      <c r="GN173" s="288"/>
      <c r="GO173" s="288"/>
      <c r="GP173" s="288"/>
      <c r="GQ173" s="288"/>
      <c r="GR173" s="288"/>
      <c r="GS173" s="288"/>
      <c r="GT173" s="288"/>
      <c r="GU173" s="288"/>
      <c r="GV173" s="288"/>
      <c r="GW173" s="288"/>
      <c r="GX173" s="288"/>
      <c r="GY173" s="288"/>
      <c r="GZ173" s="288"/>
      <c r="HA173" s="288"/>
      <c r="HB173" s="288"/>
    </row>
    <row r="174" spans="1:210" ht="16.5" customHeight="1" x14ac:dyDescent="0.2">
      <c r="A174" s="317" t="s">
        <v>456</v>
      </c>
      <c r="B174" s="325" t="s">
        <v>427</v>
      </c>
      <c r="C174" s="299" t="s">
        <v>254</v>
      </c>
      <c r="D174" s="326" t="s">
        <v>255</v>
      </c>
      <c r="E174" s="278" t="s">
        <v>124</v>
      </c>
      <c r="F174" s="309" t="s">
        <v>197</v>
      </c>
      <c r="G174" s="296" t="s">
        <v>102</v>
      </c>
      <c r="H174" s="310">
        <f t="shared" si="15"/>
        <v>100</v>
      </c>
      <c r="I174" s="310">
        <f t="shared" si="16"/>
        <v>100</v>
      </c>
      <c r="J174" s="310">
        <f t="shared" si="17"/>
        <v>100</v>
      </c>
      <c r="K174" s="283" t="s">
        <v>353</v>
      </c>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6">
        <v>100</v>
      </c>
      <c r="AR174" s="286">
        <v>100</v>
      </c>
      <c r="AS174" s="286">
        <v>100</v>
      </c>
      <c r="AT174" s="286"/>
      <c r="AU174" s="286"/>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c r="BR174" s="287"/>
      <c r="BS174" s="287"/>
      <c r="BT174" s="287"/>
      <c r="BU174" s="287"/>
      <c r="BV174" s="287"/>
      <c r="BW174" s="287"/>
      <c r="BX174" s="287"/>
      <c r="BY174" s="287"/>
      <c r="BZ174" s="287"/>
      <c r="CA174" s="287"/>
      <c r="CB174" s="287"/>
      <c r="CC174" s="287"/>
      <c r="CD174" s="287"/>
      <c r="CE174" s="287"/>
      <c r="CF174" s="287"/>
      <c r="CG174" s="287"/>
      <c r="CH174" s="287"/>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288"/>
      <c r="DK174" s="288"/>
      <c r="DL174" s="288"/>
      <c r="DM174" s="288"/>
      <c r="DN174" s="288"/>
      <c r="DO174" s="288"/>
      <c r="DP174" s="288"/>
      <c r="DQ174" s="288"/>
      <c r="DR174" s="288"/>
      <c r="DS174" s="288"/>
      <c r="DT174" s="288"/>
      <c r="DU174" s="288"/>
      <c r="DV174" s="288"/>
      <c r="DW174" s="288"/>
      <c r="DX174" s="288"/>
      <c r="DY174" s="288"/>
      <c r="DZ174" s="288"/>
      <c r="EA174" s="288"/>
      <c r="EB174" s="288"/>
      <c r="EC174" s="288"/>
      <c r="ED174" s="288"/>
      <c r="EE174" s="288"/>
      <c r="EF174" s="288"/>
      <c r="EG174" s="288"/>
      <c r="EH174" s="288"/>
      <c r="EI174" s="288"/>
      <c r="EJ174" s="288"/>
      <c r="EK174" s="288"/>
      <c r="EL174" s="288"/>
      <c r="EM174" s="288"/>
      <c r="EN174" s="288"/>
      <c r="EO174" s="288"/>
      <c r="EP174" s="288"/>
      <c r="EQ174" s="288"/>
      <c r="ER174" s="288"/>
      <c r="ES174" s="288"/>
      <c r="ET174" s="288"/>
      <c r="EU174" s="288"/>
      <c r="EV174" s="288"/>
      <c r="EW174" s="288"/>
      <c r="EX174" s="288"/>
      <c r="EY174" s="288"/>
      <c r="EZ174" s="288"/>
      <c r="FA174" s="288"/>
      <c r="FB174" s="288"/>
      <c r="FC174" s="288"/>
      <c r="FD174" s="288"/>
      <c r="FE174" s="288"/>
      <c r="FF174" s="288"/>
      <c r="FG174" s="288"/>
      <c r="FH174" s="288"/>
      <c r="FI174" s="288"/>
      <c r="FJ174" s="288"/>
      <c r="FK174" s="288"/>
      <c r="FL174" s="288"/>
      <c r="FM174" s="288"/>
      <c r="FN174" s="288"/>
      <c r="FO174" s="288"/>
      <c r="FP174" s="288"/>
      <c r="FQ174" s="288"/>
      <c r="FR174" s="288"/>
      <c r="FS174" s="288"/>
      <c r="FT174" s="288"/>
      <c r="FU174" s="288"/>
      <c r="FV174" s="288"/>
      <c r="FW174" s="288"/>
      <c r="FX174" s="288"/>
      <c r="FY174" s="288"/>
      <c r="FZ174" s="288"/>
      <c r="GA174" s="288"/>
      <c r="GB174" s="288"/>
      <c r="GC174" s="288"/>
      <c r="GD174" s="288"/>
      <c r="GE174" s="288"/>
      <c r="GF174" s="288"/>
      <c r="GG174" s="288"/>
      <c r="GH174" s="288"/>
      <c r="GI174" s="288"/>
      <c r="GJ174" s="288"/>
      <c r="GK174" s="288"/>
      <c r="GL174" s="288"/>
      <c r="GM174" s="288"/>
      <c r="GN174" s="288"/>
      <c r="GO174" s="288"/>
      <c r="GP174" s="288"/>
      <c r="GQ174" s="288"/>
      <c r="GR174" s="288"/>
      <c r="GS174" s="288"/>
      <c r="GT174" s="288"/>
      <c r="GU174" s="288"/>
      <c r="GV174" s="288"/>
      <c r="GW174" s="288"/>
      <c r="GX174" s="288"/>
      <c r="GY174" s="288"/>
      <c r="GZ174" s="288"/>
      <c r="HA174" s="288"/>
      <c r="HB174" s="288"/>
    </row>
    <row r="175" spans="1:210" ht="16.5" customHeight="1" x14ac:dyDescent="0.2">
      <c r="A175" s="317" t="s">
        <v>456</v>
      </c>
      <c r="B175" s="325" t="s">
        <v>427</v>
      </c>
      <c r="C175" s="299" t="s">
        <v>254</v>
      </c>
      <c r="D175" s="326" t="s">
        <v>255</v>
      </c>
      <c r="E175" s="278" t="s">
        <v>372</v>
      </c>
      <c r="F175" s="309" t="s">
        <v>196</v>
      </c>
      <c r="G175" s="296" t="s">
        <v>94</v>
      </c>
      <c r="H175" s="310">
        <f t="shared" si="15"/>
        <v>2</v>
      </c>
      <c r="I175" s="310">
        <f t="shared" si="16"/>
        <v>2</v>
      </c>
      <c r="J175" s="310">
        <f t="shared" si="17"/>
        <v>3</v>
      </c>
      <c r="K175" s="283" t="s">
        <v>353</v>
      </c>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v>2</v>
      </c>
      <c r="AR175" s="287">
        <v>2</v>
      </c>
      <c r="AS175" s="287">
        <v>3</v>
      </c>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c r="BO175" s="287"/>
      <c r="BP175" s="287"/>
      <c r="BQ175" s="287"/>
      <c r="BR175" s="287"/>
      <c r="BS175" s="287"/>
      <c r="BT175" s="287"/>
      <c r="BU175" s="287"/>
      <c r="BV175" s="287"/>
      <c r="BW175" s="287"/>
      <c r="BX175" s="287"/>
      <c r="BY175" s="287"/>
      <c r="BZ175" s="287"/>
      <c r="CA175" s="287"/>
      <c r="CB175" s="287"/>
      <c r="CC175" s="287"/>
      <c r="CD175" s="287"/>
      <c r="CE175" s="287"/>
      <c r="CF175" s="287"/>
      <c r="CG175" s="287"/>
      <c r="CH175" s="287"/>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8"/>
      <c r="DK175" s="288"/>
      <c r="DL175" s="288"/>
      <c r="DM175" s="288"/>
      <c r="DN175" s="288"/>
      <c r="DO175" s="288"/>
      <c r="DP175" s="288"/>
      <c r="DQ175" s="288"/>
      <c r="DR175" s="288"/>
      <c r="DS175" s="288"/>
      <c r="DT175" s="288"/>
      <c r="DU175" s="288"/>
      <c r="DV175" s="288"/>
      <c r="DW175" s="288"/>
      <c r="DX175" s="288"/>
      <c r="DY175" s="288"/>
      <c r="DZ175" s="288"/>
      <c r="EA175" s="288"/>
      <c r="EB175" s="288"/>
      <c r="EC175" s="288"/>
      <c r="ED175" s="288"/>
      <c r="EE175" s="288"/>
      <c r="EF175" s="288"/>
      <c r="EG175" s="288"/>
      <c r="EH175" s="288"/>
      <c r="EI175" s="288"/>
      <c r="EJ175" s="288"/>
      <c r="EK175" s="288"/>
      <c r="EL175" s="288"/>
      <c r="EM175" s="288"/>
      <c r="EN175" s="288"/>
      <c r="EO175" s="288"/>
      <c r="EP175" s="288"/>
      <c r="EQ175" s="288"/>
      <c r="ER175" s="288"/>
      <c r="ES175" s="288"/>
      <c r="ET175" s="288"/>
      <c r="EU175" s="288"/>
      <c r="EV175" s="288"/>
      <c r="EW175" s="288"/>
      <c r="EX175" s="288"/>
      <c r="EY175" s="288"/>
      <c r="EZ175" s="288"/>
      <c r="FA175" s="288"/>
      <c r="FB175" s="288"/>
      <c r="FC175" s="288"/>
      <c r="FD175" s="288"/>
      <c r="FE175" s="288"/>
      <c r="FF175" s="288"/>
      <c r="FG175" s="288"/>
      <c r="FH175" s="288"/>
      <c r="FI175" s="288"/>
      <c r="FJ175" s="288"/>
      <c r="FK175" s="288"/>
      <c r="FL175" s="288"/>
      <c r="FM175" s="288"/>
      <c r="FN175" s="288"/>
      <c r="FO175" s="288"/>
      <c r="FP175" s="288"/>
      <c r="FQ175" s="288"/>
      <c r="FR175" s="288"/>
      <c r="FS175" s="288"/>
      <c r="FT175" s="288"/>
      <c r="FU175" s="288"/>
      <c r="FV175" s="288"/>
      <c r="FW175" s="288"/>
      <c r="FX175" s="288"/>
      <c r="FY175" s="288"/>
      <c r="FZ175" s="288"/>
      <c r="GA175" s="288"/>
      <c r="GB175" s="288"/>
      <c r="GC175" s="288"/>
      <c r="GD175" s="288"/>
      <c r="GE175" s="288"/>
      <c r="GF175" s="288"/>
      <c r="GG175" s="288"/>
      <c r="GH175" s="288"/>
      <c r="GI175" s="288"/>
      <c r="GJ175" s="288"/>
      <c r="GK175" s="288"/>
      <c r="GL175" s="288"/>
      <c r="GM175" s="288"/>
      <c r="GN175" s="288"/>
      <c r="GO175" s="288"/>
      <c r="GP175" s="288"/>
      <c r="GQ175" s="288"/>
      <c r="GR175" s="288"/>
      <c r="GS175" s="288"/>
      <c r="GT175" s="288"/>
      <c r="GU175" s="288"/>
      <c r="GV175" s="288"/>
      <c r="GW175" s="288"/>
      <c r="GX175" s="288"/>
      <c r="GY175" s="288"/>
      <c r="GZ175" s="288"/>
      <c r="HA175" s="288"/>
      <c r="HB175" s="288"/>
    </row>
    <row r="176" spans="1:210" ht="16.5" customHeight="1" x14ac:dyDescent="0.2">
      <c r="A176" s="317" t="s">
        <v>456</v>
      </c>
      <c r="B176" s="325" t="s">
        <v>427</v>
      </c>
      <c r="C176" s="299" t="s">
        <v>254</v>
      </c>
      <c r="D176" s="326" t="s">
        <v>255</v>
      </c>
      <c r="E176" s="278" t="s">
        <v>372</v>
      </c>
      <c r="F176" s="309" t="s">
        <v>197</v>
      </c>
      <c r="G176" s="296" t="s">
        <v>102</v>
      </c>
      <c r="H176" s="310">
        <f t="shared" si="15"/>
        <v>15</v>
      </c>
      <c r="I176" s="310">
        <f t="shared" si="16"/>
        <v>15</v>
      </c>
      <c r="J176" s="310">
        <f t="shared" si="17"/>
        <v>15</v>
      </c>
      <c r="K176" s="283" t="s">
        <v>353</v>
      </c>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7"/>
      <c r="AK176" s="287"/>
      <c r="AL176" s="287"/>
      <c r="AM176" s="287"/>
      <c r="AN176" s="287"/>
      <c r="AO176" s="287"/>
      <c r="AP176" s="287"/>
      <c r="AQ176" s="286">
        <v>15</v>
      </c>
      <c r="AR176" s="286">
        <v>15</v>
      </c>
      <c r="AS176" s="286">
        <v>15</v>
      </c>
      <c r="AT176" s="286"/>
      <c r="AU176" s="286"/>
      <c r="AV176" s="287"/>
      <c r="AW176" s="287"/>
      <c r="AX176" s="287"/>
      <c r="AY176" s="287"/>
      <c r="AZ176" s="287"/>
      <c r="BA176" s="287"/>
      <c r="BB176" s="287"/>
      <c r="BC176" s="287"/>
      <c r="BD176" s="287"/>
      <c r="BE176" s="287"/>
      <c r="BF176" s="287"/>
      <c r="BG176" s="287"/>
      <c r="BH176" s="287"/>
      <c r="BI176" s="287"/>
      <c r="BJ176" s="287"/>
      <c r="BK176" s="287"/>
      <c r="BL176" s="287"/>
      <c r="BM176" s="287"/>
      <c r="BN176" s="287"/>
      <c r="BO176" s="287"/>
      <c r="BP176" s="287"/>
      <c r="BQ176" s="287"/>
      <c r="BR176" s="287"/>
      <c r="BS176" s="287"/>
      <c r="BT176" s="287"/>
      <c r="BU176" s="287"/>
      <c r="BV176" s="287"/>
      <c r="BW176" s="287"/>
      <c r="BX176" s="287"/>
      <c r="BY176" s="287"/>
      <c r="BZ176" s="287"/>
      <c r="CA176" s="287"/>
      <c r="CB176" s="287"/>
      <c r="CC176" s="287"/>
      <c r="CD176" s="287"/>
      <c r="CE176" s="287"/>
      <c r="CF176" s="287"/>
      <c r="CG176" s="287"/>
      <c r="CH176" s="287"/>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8"/>
      <c r="DK176" s="288"/>
      <c r="DL176" s="288"/>
      <c r="DM176" s="288"/>
      <c r="DN176" s="288"/>
      <c r="DO176" s="288"/>
      <c r="DP176" s="288"/>
      <c r="DQ176" s="288"/>
      <c r="DR176" s="288"/>
      <c r="DS176" s="288"/>
      <c r="DT176" s="288"/>
      <c r="DU176" s="288"/>
      <c r="DV176" s="288"/>
      <c r="DW176" s="288"/>
      <c r="DX176" s="288"/>
      <c r="DY176" s="288"/>
      <c r="DZ176" s="288"/>
      <c r="EA176" s="288"/>
      <c r="EB176" s="288"/>
      <c r="EC176" s="288"/>
      <c r="ED176" s="288"/>
      <c r="EE176" s="288"/>
      <c r="EF176" s="288"/>
      <c r="EG176" s="288"/>
      <c r="EH176" s="288"/>
      <c r="EI176" s="288"/>
      <c r="EJ176" s="288"/>
      <c r="EK176" s="288"/>
      <c r="EL176" s="288"/>
      <c r="EM176" s="288"/>
      <c r="EN176" s="288"/>
      <c r="EO176" s="288"/>
      <c r="EP176" s="288"/>
      <c r="EQ176" s="288"/>
      <c r="ER176" s="288"/>
      <c r="ES176" s="288"/>
      <c r="ET176" s="288"/>
      <c r="EU176" s="288"/>
      <c r="EV176" s="288"/>
      <c r="EW176" s="288"/>
      <c r="EX176" s="288"/>
      <c r="EY176" s="288"/>
      <c r="EZ176" s="288"/>
      <c r="FA176" s="288"/>
      <c r="FB176" s="288"/>
      <c r="FC176" s="288"/>
      <c r="FD176" s="288"/>
      <c r="FE176" s="288"/>
      <c r="FF176" s="288"/>
      <c r="FG176" s="288"/>
      <c r="FH176" s="288"/>
      <c r="FI176" s="288"/>
      <c r="FJ176" s="288"/>
      <c r="FK176" s="288"/>
      <c r="FL176" s="288"/>
      <c r="FM176" s="288"/>
      <c r="FN176" s="288"/>
      <c r="FO176" s="288"/>
      <c r="FP176" s="288"/>
      <c r="FQ176" s="288"/>
      <c r="FR176" s="288"/>
      <c r="FS176" s="288"/>
      <c r="FT176" s="288"/>
      <c r="FU176" s="288"/>
      <c r="FV176" s="288"/>
      <c r="FW176" s="288"/>
      <c r="FX176" s="288"/>
      <c r="FY176" s="288"/>
      <c r="FZ176" s="288"/>
      <c r="GA176" s="288"/>
      <c r="GB176" s="288"/>
      <c r="GC176" s="288"/>
      <c r="GD176" s="288"/>
      <c r="GE176" s="288"/>
      <c r="GF176" s="288"/>
      <c r="GG176" s="288"/>
      <c r="GH176" s="288"/>
      <c r="GI176" s="288"/>
      <c r="GJ176" s="288"/>
      <c r="GK176" s="288"/>
      <c r="GL176" s="288"/>
      <c r="GM176" s="288"/>
      <c r="GN176" s="288"/>
      <c r="GO176" s="288"/>
      <c r="GP176" s="288"/>
      <c r="GQ176" s="288"/>
      <c r="GR176" s="288"/>
      <c r="GS176" s="288"/>
      <c r="GT176" s="288"/>
      <c r="GU176" s="288"/>
      <c r="GV176" s="288"/>
      <c r="GW176" s="288"/>
      <c r="GX176" s="288"/>
      <c r="GY176" s="288"/>
      <c r="GZ176" s="288"/>
      <c r="HA176" s="288"/>
      <c r="HB176" s="288"/>
    </row>
    <row r="177" spans="1:210" ht="56.25" customHeight="1" x14ac:dyDescent="0.2">
      <c r="A177" s="317" t="s">
        <v>456</v>
      </c>
      <c r="B177" s="325" t="s">
        <v>427</v>
      </c>
      <c r="C177" s="299" t="s">
        <v>254</v>
      </c>
      <c r="D177" s="326" t="s">
        <v>255</v>
      </c>
      <c r="E177" s="290" t="s">
        <v>99</v>
      </c>
      <c r="F177" s="356" t="s">
        <v>196</v>
      </c>
      <c r="G177" s="293" t="s">
        <v>94</v>
      </c>
      <c r="H177" s="310">
        <f t="shared" si="15"/>
        <v>17</v>
      </c>
      <c r="I177" s="310">
        <f t="shared" si="16"/>
        <v>20</v>
      </c>
      <c r="J177" s="310">
        <f t="shared" si="17"/>
        <v>23</v>
      </c>
      <c r="K177" s="350" t="s">
        <v>353</v>
      </c>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v>17</v>
      </c>
      <c r="AR177" s="287">
        <v>20</v>
      </c>
      <c r="AS177" s="287">
        <v>23</v>
      </c>
      <c r="AT177" s="287"/>
      <c r="AU177" s="287"/>
      <c r="AV177" s="287"/>
      <c r="AW177" s="287"/>
      <c r="AX177" s="287"/>
      <c r="AY177" s="287"/>
      <c r="AZ177" s="287"/>
      <c r="BA177" s="287"/>
      <c r="BB177" s="287"/>
      <c r="BC177" s="287"/>
      <c r="BD177" s="287"/>
      <c r="BE177" s="287"/>
      <c r="BF177" s="287"/>
      <c r="BG177" s="287"/>
      <c r="BH177" s="287"/>
      <c r="BI177" s="287"/>
      <c r="BJ177" s="287"/>
      <c r="BK177" s="287"/>
      <c r="BL177" s="287"/>
      <c r="BM177" s="287"/>
      <c r="BN177" s="287"/>
      <c r="BO177" s="287"/>
      <c r="BP177" s="287"/>
      <c r="BQ177" s="287"/>
      <c r="BR177" s="287"/>
      <c r="BS177" s="287"/>
      <c r="BT177" s="287"/>
      <c r="BU177" s="287"/>
      <c r="BV177" s="287"/>
      <c r="BW177" s="287"/>
      <c r="BX177" s="287"/>
      <c r="BY177" s="287"/>
      <c r="BZ177" s="287"/>
      <c r="CA177" s="287"/>
      <c r="CB177" s="287"/>
      <c r="CC177" s="287"/>
      <c r="CD177" s="287"/>
      <c r="CE177" s="287"/>
      <c r="CF177" s="287"/>
      <c r="CG177" s="287"/>
      <c r="CH177" s="287"/>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8"/>
      <c r="DK177" s="288"/>
      <c r="DL177" s="288"/>
      <c r="DM177" s="288"/>
      <c r="DN177" s="288"/>
      <c r="DO177" s="288"/>
      <c r="DP177" s="288"/>
      <c r="DQ177" s="288"/>
      <c r="DR177" s="288"/>
      <c r="DS177" s="288"/>
      <c r="DT177" s="288"/>
      <c r="DU177" s="288"/>
      <c r="DV177" s="288"/>
      <c r="DW177" s="288"/>
      <c r="DX177" s="288"/>
      <c r="DY177" s="288"/>
      <c r="DZ177" s="288"/>
      <c r="EA177" s="288"/>
      <c r="EB177" s="288"/>
      <c r="EC177" s="288"/>
      <c r="ED177" s="288"/>
      <c r="EE177" s="288"/>
      <c r="EF177" s="288"/>
      <c r="EG177" s="288"/>
      <c r="EH177" s="288"/>
      <c r="EI177" s="288"/>
      <c r="EJ177" s="288"/>
      <c r="EK177" s="288"/>
      <c r="EL177" s="288"/>
      <c r="EM177" s="288"/>
      <c r="EN177" s="288"/>
      <c r="EO177" s="288"/>
      <c r="EP177" s="288"/>
      <c r="EQ177" s="288"/>
      <c r="ER177" s="288"/>
      <c r="ES177" s="288"/>
      <c r="ET177" s="288"/>
      <c r="EU177" s="288"/>
      <c r="EV177" s="288"/>
      <c r="EW177" s="288"/>
      <c r="EX177" s="288"/>
      <c r="EY177" s="288"/>
      <c r="EZ177" s="288"/>
      <c r="FA177" s="288"/>
      <c r="FB177" s="288"/>
      <c r="FC177" s="288"/>
      <c r="FD177" s="288"/>
      <c r="FE177" s="288"/>
      <c r="FF177" s="288"/>
      <c r="FG177" s="288"/>
      <c r="FH177" s="288"/>
      <c r="FI177" s="288"/>
      <c r="FJ177" s="288"/>
      <c r="FK177" s="288"/>
      <c r="FL177" s="288"/>
      <c r="FM177" s="288"/>
      <c r="FN177" s="288"/>
      <c r="FO177" s="288"/>
      <c r="FP177" s="288"/>
      <c r="FQ177" s="288"/>
      <c r="FR177" s="288"/>
      <c r="FS177" s="288"/>
      <c r="FT177" s="288"/>
      <c r="FU177" s="288"/>
      <c r="FV177" s="288"/>
      <c r="FW177" s="288"/>
      <c r="FX177" s="288"/>
      <c r="FY177" s="288"/>
      <c r="FZ177" s="288"/>
      <c r="GA177" s="288"/>
      <c r="GB177" s="288"/>
      <c r="GC177" s="288"/>
      <c r="GD177" s="288"/>
      <c r="GE177" s="288"/>
      <c r="GF177" s="288"/>
      <c r="GG177" s="288"/>
      <c r="GH177" s="288"/>
      <c r="GI177" s="288"/>
      <c r="GJ177" s="288"/>
      <c r="GK177" s="288"/>
      <c r="GL177" s="288"/>
      <c r="GM177" s="288"/>
      <c r="GN177" s="288"/>
      <c r="GO177" s="288"/>
      <c r="GP177" s="288"/>
      <c r="GQ177" s="288"/>
      <c r="GR177" s="288"/>
      <c r="GS177" s="288"/>
      <c r="GT177" s="288"/>
      <c r="GU177" s="288"/>
      <c r="GV177" s="288"/>
      <c r="GW177" s="288"/>
      <c r="GX177" s="288"/>
      <c r="GY177" s="288"/>
      <c r="GZ177" s="288"/>
      <c r="HA177" s="288"/>
      <c r="HB177" s="288"/>
    </row>
    <row r="178" spans="1:210" ht="54" customHeight="1" x14ac:dyDescent="0.2">
      <c r="A178" s="317" t="s">
        <v>456</v>
      </c>
      <c r="B178" s="325" t="s">
        <v>427</v>
      </c>
      <c r="C178" s="299" t="s">
        <v>254</v>
      </c>
      <c r="D178" s="325" t="s">
        <v>255</v>
      </c>
      <c r="E178" s="279" t="s">
        <v>99</v>
      </c>
      <c r="F178" s="309" t="s">
        <v>197</v>
      </c>
      <c r="G178" s="296" t="s">
        <v>102</v>
      </c>
      <c r="H178" s="310">
        <f t="shared" si="15"/>
        <v>350</v>
      </c>
      <c r="I178" s="310">
        <f t="shared" si="16"/>
        <v>430</v>
      </c>
      <c r="J178" s="310">
        <f t="shared" si="17"/>
        <v>460</v>
      </c>
      <c r="K178" s="283" t="s">
        <v>353</v>
      </c>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v>350</v>
      </c>
      <c r="AR178" s="287">
        <v>430</v>
      </c>
      <c r="AS178" s="287">
        <v>460</v>
      </c>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c r="BO178" s="287"/>
      <c r="BP178" s="287"/>
      <c r="BQ178" s="287"/>
      <c r="BR178" s="287"/>
      <c r="BS178" s="287"/>
      <c r="BT178" s="287"/>
      <c r="BU178" s="287"/>
      <c r="BV178" s="287"/>
      <c r="BW178" s="287"/>
      <c r="BX178" s="287"/>
      <c r="BY178" s="287"/>
      <c r="BZ178" s="287"/>
      <c r="CA178" s="287"/>
      <c r="CB178" s="287"/>
      <c r="CC178" s="287"/>
      <c r="CD178" s="287"/>
      <c r="CE178" s="287"/>
      <c r="CF178" s="287"/>
      <c r="CG178" s="287"/>
      <c r="CH178" s="287"/>
      <c r="CI178" s="288"/>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c r="DI178" s="288"/>
      <c r="DJ178" s="288"/>
      <c r="DK178" s="288"/>
      <c r="DL178" s="288"/>
      <c r="DM178" s="288"/>
      <c r="DN178" s="288"/>
      <c r="DO178" s="288"/>
      <c r="DP178" s="288"/>
      <c r="DQ178" s="288"/>
      <c r="DR178" s="288"/>
      <c r="DS178" s="288"/>
      <c r="DT178" s="288"/>
      <c r="DU178" s="288"/>
      <c r="DV178" s="288"/>
      <c r="DW178" s="288"/>
      <c r="DX178" s="288"/>
      <c r="DY178" s="288"/>
      <c r="DZ178" s="288"/>
      <c r="EA178" s="288"/>
      <c r="EB178" s="288"/>
      <c r="EC178" s="288"/>
      <c r="ED178" s="288"/>
      <c r="EE178" s="288"/>
      <c r="EF178" s="288"/>
      <c r="EG178" s="288"/>
      <c r="EH178" s="288"/>
      <c r="EI178" s="288"/>
      <c r="EJ178" s="288"/>
      <c r="EK178" s="288"/>
      <c r="EL178" s="288"/>
      <c r="EM178" s="288"/>
      <c r="EN178" s="288"/>
      <c r="EO178" s="288"/>
      <c r="EP178" s="288"/>
      <c r="EQ178" s="288"/>
      <c r="ER178" s="288"/>
      <c r="ES178" s="288"/>
      <c r="ET178" s="288"/>
      <c r="EU178" s="288"/>
      <c r="EV178" s="288"/>
      <c r="EW178" s="288"/>
      <c r="EX178" s="288"/>
      <c r="EY178" s="288"/>
      <c r="EZ178" s="288"/>
      <c r="FA178" s="288"/>
      <c r="FB178" s="288"/>
      <c r="FC178" s="288"/>
      <c r="FD178" s="288"/>
      <c r="FE178" s="288"/>
      <c r="FF178" s="288"/>
      <c r="FG178" s="288"/>
      <c r="FH178" s="288"/>
      <c r="FI178" s="288"/>
      <c r="FJ178" s="288"/>
      <c r="FK178" s="288"/>
      <c r="FL178" s="288"/>
      <c r="FM178" s="288"/>
      <c r="FN178" s="288"/>
      <c r="FO178" s="288"/>
      <c r="FP178" s="288"/>
      <c r="FQ178" s="288"/>
      <c r="FR178" s="288"/>
      <c r="FS178" s="288"/>
      <c r="FT178" s="288"/>
      <c r="FU178" s="288"/>
      <c r="FV178" s="288"/>
      <c r="FW178" s="288"/>
      <c r="FX178" s="288"/>
      <c r="FY178" s="288"/>
      <c r="FZ178" s="288"/>
      <c r="GA178" s="288"/>
      <c r="GB178" s="288"/>
      <c r="GC178" s="288"/>
      <c r="GD178" s="288"/>
      <c r="GE178" s="288"/>
      <c r="GF178" s="288"/>
      <c r="GG178" s="288"/>
      <c r="GH178" s="288"/>
      <c r="GI178" s="288"/>
      <c r="GJ178" s="288"/>
      <c r="GK178" s="288"/>
      <c r="GL178" s="288"/>
      <c r="GM178" s="288"/>
      <c r="GN178" s="288"/>
      <c r="GO178" s="288"/>
      <c r="GP178" s="288"/>
      <c r="GQ178" s="288"/>
      <c r="GR178" s="288"/>
      <c r="GS178" s="288"/>
      <c r="GT178" s="288"/>
      <c r="GU178" s="288"/>
      <c r="GV178" s="288"/>
      <c r="GW178" s="288"/>
      <c r="GX178" s="288"/>
      <c r="GY178" s="288"/>
      <c r="GZ178" s="288"/>
      <c r="HA178" s="288"/>
      <c r="HB178" s="288"/>
    </row>
    <row r="179" spans="1:210" ht="58.5" customHeight="1" x14ac:dyDescent="0.2">
      <c r="A179" s="329" t="s">
        <v>456</v>
      </c>
      <c r="B179" s="325" t="s">
        <v>427</v>
      </c>
      <c r="C179" s="325" t="s">
        <v>254</v>
      </c>
      <c r="D179" s="321" t="s">
        <v>255</v>
      </c>
      <c r="E179" s="279" t="s">
        <v>126</v>
      </c>
      <c r="F179" s="309" t="s">
        <v>196</v>
      </c>
      <c r="G179" s="296" t="s">
        <v>94</v>
      </c>
      <c r="H179" s="310">
        <f t="shared" si="15"/>
        <v>71</v>
      </c>
      <c r="I179" s="310">
        <f t="shared" si="16"/>
        <v>71</v>
      </c>
      <c r="J179" s="310">
        <f t="shared" si="17"/>
        <v>75</v>
      </c>
      <c r="K179" s="283" t="s">
        <v>353</v>
      </c>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287"/>
      <c r="AJ179" s="287"/>
      <c r="AK179" s="287"/>
      <c r="AL179" s="287"/>
      <c r="AM179" s="287"/>
      <c r="AN179" s="287"/>
      <c r="AO179" s="287"/>
      <c r="AP179" s="287"/>
      <c r="AQ179" s="287">
        <v>71</v>
      </c>
      <c r="AR179" s="287">
        <v>71</v>
      </c>
      <c r="AS179" s="287">
        <v>75</v>
      </c>
      <c r="AT179" s="287"/>
      <c r="AU179" s="287"/>
      <c r="AV179" s="287"/>
      <c r="AW179" s="287"/>
      <c r="AX179" s="287"/>
      <c r="AY179" s="287"/>
      <c r="AZ179" s="287"/>
      <c r="BA179" s="287"/>
      <c r="BB179" s="287"/>
      <c r="BC179" s="287"/>
      <c r="BD179" s="287"/>
      <c r="BE179" s="287"/>
      <c r="BF179" s="287"/>
      <c r="BG179" s="287"/>
      <c r="BH179" s="287"/>
      <c r="BI179" s="287"/>
      <c r="BJ179" s="287"/>
      <c r="BK179" s="287"/>
      <c r="BL179" s="287"/>
      <c r="BM179" s="287"/>
      <c r="BN179" s="287"/>
      <c r="BO179" s="287"/>
      <c r="BP179" s="287"/>
      <c r="BQ179" s="287"/>
      <c r="BR179" s="287"/>
      <c r="BS179" s="287"/>
      <c r="BT179" s="287"/>
      <c r="BU179" s="287"/>
      <c r="BV179" s="287"/>
      <c r="BW179" s="287"/>
      <c r="BX179" s="287"/>
      <c r="BY179" s="287"/>
      <c r="BZ179" s="287"/>
      <c r="CA179" s="287"/>
      <c r="CB179" s="287"/>
      <c r="CC179" s="287"/>
      <c r="CD179" s="287"/>
      <c r="CE179" s="287"/>
      <c r="CF179" s="287"/>
      <c r="CG179" s="287"/>
      <c r="CH179" s="287"/>
      <c r="CI179" s="288"/>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c r="DI179" s="288"/>
      <c r="DJ179" s="288"/>
      <c r="DK179" s="288"/>
      <c r="DL179" s="288"/>
      <c r="DM179" s="288"/>
      <c r="DN179" s="288"/>
      <c r="DO179" s="288"/>
      <c r="DP179" s="288"/>
      <c r="DQ179" s="288"/>
      <c r="DR179" s="288"/>
      <c r="DS179" s="288"/>
      <c r="DT179" s="288"/>
      <c r="DU179" s="288"/>
      <c r="DV179" s="288"/>
      <c r="DW179" s="288"/>
      <c r="DX179" s="288"/>
      <c r="DY179" s="288"/>
      <c r="DZ179" s="288"/>
      <c r="EA179" s="288"/>
      <c r="EB179" s="288"/>
      <c r="EC179" s="288"/>
      <c r="ED179" s="288"/>
      <c r="EE179" s="288"/>
      <c r="EF179" s="288"/>
      <c r="EG179" s="288"/>
      <c r="EH179" s="288"/>
      <c r="EI179" s="288"/>
      <c r="EJ179" s="288"/>
      <c r="EK179" s="288"/>
      <c r="EL179" s="288"/>
      <c r="EM179" s="288"/>
      <c r="EN179" s="288"/>
      <c r="EO179" s="288"/>
      <c r="EP179" s="288"/>
      <c r="EQ179" s="288"/>
      <c r="ER179" s="288"/>
      <c r="ES179" s="288"/>
      <c r="ET179" s="288"/>
      <c r="EU179" s="288"/>
      <c r="EV179" s="288"/>
      <c r="EW179" s="288"/>
      <c r="EX179" s="288"/>
      <c r="EY179" s="288"/>
      <c r="EZ179" s="288"/>
      <c r="FA179" s="288"/>
      <c r="FB179" s="288"/>
      <c r="FC179" s="288"/>
      <c r="FD179" s="288"/>
      <c r="FE179" s="288"/>
      <c r="FF179" s="288"/>
      <c r="FG179" s="288"/>
      <c r="FH179" s="288"/>
      <c r="FI179" s="288"/>
      <c r="FJ179" s="288"/>
      <c r="FK179" s="288"/>
      <c r="FL179" s="288"/>
      <c r="FM179" s="288"/>
      <c r="FN179" s="288"/>
      <c r="FO179" s="288"/>
      <c r="FP179" s="288"/>
      <c r="FQ179" s="288"/>
      <c r="FR179" s="288"/>
      <c r="FS179" s="288"/>
      <c r="FT179" s="288"/>
      <c r="FU179" s="288"/>
      <c r="FV179" s="288"/>
      <c r="FW179" s="288"/>
      <c r="FX179" s="288"/>
      <c r="FY179" s="288"/>
      <c r="FZ179" s="288"/>
      <c r="GA179" s="288"/>
      <c r="GB179" s="288"/>
      <c r="GC179" s="288"/>
      <c r="GD179" s="288"/>
      <c r="GE179" s="288"/>
      <c r="GF179" s="288"/>
      <c r="GG179" s="288"/>
      <c r="GH179" s="288"/>
      <c r="GI179" s="288"/>
      <c r="GJ179" s="288"/>
      <c r="GK179" s="288"/>
      <c r="GL179" s="288"/>
      <c r="GM179" s="288"/>
      <c r="GN179" s="288"/>
      <c r="GO179" s="288"/>
      <c r="GP179" s="288"/>
      <c r="GQ179" s="288"/>
      <c r="GR179" s="288"/>
      <c r="GS179" s="288"/>
      <c r="GT179" s="288"/>
      <c r="GU179" s="288"/>
      <c r="GV179" s="288"/>
      <c r="GW179" s="288"/>
      <c r="GX179" s="288"/>
      <c r="GY179" s="288"/>
      <c r="GZ179" s="288"/>
      <c r="HA179" s="288"/>
      <c r="HB179" s="288"/>
    </row>
    <row r="180" spans="1:210" ht="58.5" customHeight="1" x14ac:dyDescent="0.2">
      <c r="A180" s="332" t="s">
        <v>456</v>
      </c>
      <c r="B180" s="312" t="s">
        <v>427</v>
      </c>
      <c r="C180" s="312" t="s">
        <v>254</v>
      </c>
      <c r="D180" s="323" t="s">
        <v>255</v>
      </c>
      <c r="E180" s="279" t="s">
        <v>126</v>
      </c>
      <c r="F180" s="309" t="s">
        <v>197</v>
      </c>
      <c r="G180" s="296" t="s">
        <v>102</v>
      </c>
      <c r="H180" s="310">
        <f t="shared" si="15"/>
        <v>40</v>
      </c>
      <c r="I180" s="310">
        <f t="shared" si="16"/>
        <v>20</v>
      </c>
      <c r="J180" s="310">
        <f t="shared" si="17"/>
        <v>40</v>
      </c>
      <c r="K180" s="283" t="s">
        <v>353</v>
      </c>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c r="AL180" s="287"/>
      <c r="AM180" s="287"/>
      <c r="AN180" s="287"/>
      <c r="AO180" s="287"/>
      <c r="AP180" s="287"/>
      <c r="AQ180" s="287">
        <v>40</v>
      </c>
      <c r="AR180" s="287">
        <v>20</v>
      </c>
      <c r="AS180" s="287">
        <v>40</v>
      </c>
      <c r="AT180" s="287"/>
      <c r="AU180" s="287"/>
      <c r="AV180" s="287"/>
      <c r="AW180" s="287"/>
      <c r="AX180" s="287"/>
      <c r="AY180" s="287"/>
      <c r="AZ180" s="287"/>
      <c r="BA180" s="287"/>
      <c r="BB180" s="287"/>
      <c r="BC180" s="287"/>
      <c r="BD180" s="287"/>
      <c r="BE180" s="287"/>
      <c r="BF180" s="287"/>
      <c r="BG180" s="287"/>
      <c r="BH180" s="287"/>
      <c r="BI180" s="287"/>
      <c r="BJ180" s="287"/>
      <c r="BK180" s="287"/>
      <c r="BL180" s="287"/>
      <c r="BM180" s="287"/>
      <c r="BN180" s="287"/>
      <c r="BO180" s="287"/>
      <c r="BP180" s="287"/>
      <c r="BQ180" s="287"/>
      <c r="BR180" s="287"/>
      <c r="BS180" s="287"/>
      <c r="BT180" s="287"/>
      <c r="BU180" s="287"/>
      <c r="BV180" s="287"/>
      <c r="BW180" s="287"/>
      <c r="BX180" s="287"/>
      <c r="BY180" s="287"/>
      <c r="BZ180" s="287"/>
      <c r="CA180" s="287"/>
      <c r="CB180" s="287"/>
      <c r="CC180" s="287"/>
      <c r="CD180" s="287"/>
      <c r="CE180" s="287"/>
      <c r="CF180" s="287"/>
      <c r="CG180" s="287"/>
      <c r="CH180" s="287"/>
      <c r="CI180" s="288"/>
      <c r="CJ180" s="288"/>
      <c r="CK180" s="288"/>
      <c r="CL180" s="288"/>
      <c r="CM180" s="288"/>
      <c r="CN180" s="288"/>
      <c r="CO180" s="288"/>
      <c r="CP180" s="288"/>
      <c r="CQ180" s="288"/>
      <c r="CR180" s="288"/>
      <c r="CS180" s="288"/>
      <c r="CT180" s="288"/>
      <c r="CU180" s="288"/>
      <c r="CV180" s="288"/>
      <c r="CW180" s="288"/>
      <c r="CX180" s="288"/>
      <c r="CY180" s="288"/>
      <c r="CZ180" s="288"/>
      <c r="DA180" s="288"/>
      <c r="DB180" s="288"/>
      <c r="DC180" s="288"/>
      <c r="DD180" s="288"/>
      <c r="DE180" s="288"/>
      <c r="DF180" s="288"/>
      <c r="DG180" s="288"/>
      <c r="DH180" s="288"/>
      <c r="DI180" s="288"/>
      <c r="DJ180" s="288"/>
      <c r="DK180" s="288"/>
      <c r="DL180" s="288"/>
      <c r="DM180" s="288"/>
      <c r="DN180" s="288"/>
      <c r="DO180" s="288"/>
      <c r="DP180" s="288"/>
      <c r="DQ180" s="288"/>
      <c r="DR180" s="288"/>
      <c r="DS180" s="288"/>
      <c r="DT180" s="288"/>
      <c r="DU180" s="288"/>
      <c r="DV180" s="288"/>
      <c r="DW180" s="288"/>
      <c r="DX180" s="288"/>
      <c r="DY180" s="288"/>
      <c r="DZ180" s="288"/>
      <c r="EA180" s="288"/>
      <c r="EB180" s="288"/>
      <c r="EC180" s="288"/>
      <c r="ED180" s="288"/>
      <c r="EE180" s="288"/>
      <c r="EF180" s="288"/>
      <c r="EG180" s="288"/>
      <c r="EH180" s="288"/>
      <c r="EI180" s="288"/>
      <c r="EJ180" s="288"/>
      <c r="EK180" s="288"/>
      <c r="EL180" s="288"/>
      <c r="EM180" s="288"/>
      <c r="EN180" s="288"/>
      <c r="EO180" s="288"/>
      <c r="EP180" s="288"/>
      <c r="EQ180" s="288"/>
      <c r="ER180" s="288"/>
      <c r="ES180" s="288"/>
      <c r="ET180" s="288"/>
      <c r="EU180" s="288"/>
      <c r="EV180" s="288"/>
      <c r="EW180" s="288"/>
      <c r="EX180" s="288"/>
      <c r="EY180" s="288"/>
      <c r="EZ180" s="288"/>
      <c r="FA180" s="288"/>
      <c r="FB180" s="288"/>
      <c r="FC180" s="288"/>
      <c r="FD180" s="288"/>
      <c r="FE180" s="288"/>
      <c r="FF180" s="288"/>
      <c r="FG180" s="288"/>
      <c r="FH180" s="288"/>
      <c r="FI180" s="288"/>
      <c r="FJ180" s="288"/>
      <c r="FK180" s="288"/>
      <c r="FL180" s="288"/>
      <c r="FM180" s="288"/>
      <c r="FN180" s="288"/>
      <c r="FO180" s="288"/>
      <c r="FP180" s="288"/>
      <c r="FQ180" s="288"/>
      <c r="FR180" s="288"/>
      <c r="FS180" s="288"/>
      <c r="FT180" s="288"/>
      <c r="FU180" s="288"/>
      <c r="FV180" s="288"/>
      <c r="FW180" s="288"/>
      <c r="FX180" s="288"/>
      <c r="FY180" s="288"/>
      <c r="FZ180" s="288"/>
      <c r="GA180" s="288"/>
      <c r="GB180" s="288"/>
      <c r="GC180" s="288"/>
      <c r="GD180" s="288"/>
      <c r="GE180" s="288"/>
      <c r="GF180" s="288"/>
      <c r="GG180" s="288"/>
      <c r="GH180" s="288"/>
      <c r="GI180" s="288"/>
      <c r="GJ180" s="288"/>
      <c r="GK180" s="288"/>
      <c r="GL180" s="288"/>
      <c r="GM180" s="288"/>
      <c r="GN180" s="288"/>
      <c r="GO180" s="288"/>
      <c r="GP180" s="288"/>
      <c r="GQ180" s="288"/>
      <c r="GR180" s="288"/>
      <c r="GS180" s="288"/>
      <c r="GT180" s="288"/>
      <c r="GU180" s="288"/>
      <c r="GV180" s="288"/>
      <c r="GW180" s="288"/>
      <c r="GX180" s="288"/>
      <c r="GY180" s="288"/>
      <c r="GZ180" s="288"/>
      <c r="HA180" s="288"/>
      <c r="HB180" s="288"/>
    </row>
    <row r="181" spans="1:210" ht="58.5" customHeight="1" x14ac:dyDescent="0.2">
      <c r="A181" s="327" t="s">
        <v>457</v>
      </c>
      <c r="B181" s="299" t="s">
        <v>427</v>
      </c>
      <c r="C181" s="316" t="s">
        <v>458</v>
      </c>
      <c r="D181" s="291" t="s">
        <v>98</v>
      </c>
      <c r="E181" s="279" t="s">
        <v>99</v>
      </c>
      <c r="F181" s="309" t="s">
        <v>196</v>
      </c>
      <c r="G181" s="296" t="s">
        <v>94</v>
      </c>
      <c r="H181" s="310">
        <f t="shared" si="15"/>
        <v>1</v>
      </c>
      <c r="I181" s="310">
        <f t="shared" si="16"/>
        <v>1</v>
      </c>
      <c r="J181" s="310">
        <f t="shared" si="17"/>
        <v>1</v>
      </c>
      <c r="K181" s="283" t="s">
        <v>353</v>
      </c>
      <c r="L181" s="287">
        <v>1</v>
      </c>
      <c r="M181" s="287">
        <v>1</v>
      </c>
      <c r="N181" s="287">
        <v>1</v>
      </c>
      <c r="O181" s="287"/>
      <c r="P181" s="287"/>
      <c r="Q181" s="287"/>
      <c r="R181" s="287"/>
      <c r="S181" s="287"/>
      <c r="T181" s="287"/>
      <c r="U181" s="287"/>
      <c r="V181" s="287"/>
      <c r="W181" s="287"/>
      <c r="X181" s="287"/>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7"/>
      <c r="AY181" s="287"/>
      <c r="AZ181" s="287"/>
      <c r="BA181" s="287"/>
      <c r="BB181" s="287"/>
      <c r="BC181" s="287"/>
      <c r="BD181" s="287"/>
      <c r="BE181" s="287"/>
      <c r="BF181" s="287"/>
      <c r="BG181" s="287"/>
      <c r="BH181" s="287"/>
      <c r="BI181" s="287"/>
      <c r="BJ181" s="287"/>
      <c r="BK181" s="287"/>
      <c r="BL181" s="287"/>
      <c r="BM181" s="287"/>
      <c r="BN181" s="287"/>
      <c r="BO181" s="287"/>
      <c r="BP181" s="287"/>
      <c r="BQ181" s="287"/>
      <c r="BR181" s="287"/>
      <c r="BS181" s="287"/>
      <c r="BT181" s="287"/>
      <c r="BU181" s="287"/>
      <c r="BV181" s="287"/>
      <c r="BW181" s="287"/>
      <c r="BX181" s="287"/>
      <c r="BY181" s="287"/>
      <c r="BZ181" s="287"/>
      <c r="CA181" s="287"/>
      <c r="CB181" s="287"/>
      <c r="CC181" s="287"/>
      <c r="CD181" s="287"/>
      <c r="CE181" s="287"/>
      <c r="CF181" s="287"/>
      <c r="CG181" s="287"/>
      <c r="CH181" s="287"/>
      <c r="CI181" s="288"/>
      <c r="CJ181" s="288"/>
      <c r="CK181" s="288"/>
      <c r="CL181" s="288"/>
      <c r="CM181" s="288"/>
      <c r="CN181" s="288"/>
      <c r="CO181" s="288"/>
      <c r="CP181" s="288"/>
      <c r="CQ181" s="288"/>
      <c r="CR181" s="288"/>
      <c r="CS181" s="288"/>
      <c r="CT181" s="288"/>
      <c r="CU181" s="288"/>
      <c r="CV181" s="288"/>
      <c r="CW181" s="288"/>
      <c r="CX181" s="288"/>
      <c r="CY181" s="288"/>
      <c r="CZ181" s="288"/>
      <c r="DA181" s="288"/>
      <c r="DB181" s="288"/>
      <c r="DC181" s="288"/>
      <c r="DD181" s="288"/>
      <c r="DE181" s="288"/>
      <c r="DF181" s="288"/>
      <c r="DG181" s="288"/>
      <c r="DH181" s="288"/>
      <c r="DI181" s="288"/>
      <c r="DJ181" s="288"/>
      <c r="DK181" s="288"/>
      <c r="DL181" s="288"/>
      <c r="DM181" s="288"/>
      <c r="DN181" s="288"/>
      <c r="DO181" s="288"/>
      <c r="DP181" s="288"/>
      <c r="DQ181" s="288"/>
      <c r="DR181" s="288"/>
      <c r="DS181" s="288"/>
      <c r="DT181" s="288"/>
      <c r="DU181" s="288"/>
      <c r="DV181" s="288"/>
      <c r="DW181" s="288"/>
      <c r="DX181" s="288"/>
      <c r="DY181" s="288"/>
      <c r="DZ181" s="288"/>
      <c r="EA181" s="288"/>
      <c r="EB181" s="288"/>
      <c r="EC181" s="288"/>
      <c r="ED181" s="288"/>
      <c r="EE181" s="288"/>
      <c r="EF181" s="288"/>
      <c r="EG181" s="288"/>
      <c r="EH181" s="288"/>
      <c r="EI181" s="288"/>
      <c r="EJ181" s="288"/>
      <c r="EK181" s="288"/>
      <c r="EL181" s="288"/>
      <c r="EM181" s="288"/>
      <c r="EN181" s="288"/>
      <c r="EO181" s="288"/>
      <c r="EP181" s="288"/>
      <c r="EQ181" s="288"/>
      <c r="ER181" s="288"/>
      <c r="ES181" s="288"/>
      <c r="ET181" s="288"/>
      <c r="EU181" s="288"/>
      <c r="EV181" s="288"/>
      <c r="EW181" s="288"/>
      <c r="EX181" s="288"/>
      <c r="EY181" s="288"/>
      <c r="EZ181" s="288"/>
      <c r="FA181" s="288"/>
      <c r="FB181" s="288"/>
      <c r="FC181" s="288"/>
      <c r="FD181" s="288"/>
      <c r="FE181" s="288"/>
      <c r="FF181" s="288"/>
      <c r="FG181" s="288"/>
      <c r="FH181" s="288"/>
      <c r="FI181" s="288"/>
      <c r="FJ181" s="288"/>
      <c r="FK181" s="288"/>
      <c r="FL181" s="288"/>
      <c r="FM181" s="288"/>
      <c r="FN181" s="288"/>
      <c r="FO181" s="288"/>
      <c r="FP181" s="288"/>
      <c r="FQ181" s="288"/>
      <c r="FR181" s="288"/>
      <c r="FS181" s="288"/>
      <c r="FT181" s="288"/>
      <c r="FU181" s="288"/>
      <c r="FV181" s="288"/>
      <c r="FW181" s="288"/>
      <c r="FX181" s="288"/>
      <c r="FY181" s="288"/>
      <c r="FZ181" s="288"/>
      <c r="GA181" s="288"/>
      <c r="GB181" s="288"/>
      <c r="GC181" s="288"/>
      <c r="GD181" s="288"/>
      <c r="GE181" s="288"/>
      <c r="GF181" s="288"/>
      <c r="GG181" s="288"/>
      <c r="GH181" s="288"/>
      <c r="GI181" s="288"/>
      <c r="GJ181" s="288"/>
      <c r="GK181" s="288"/>
      <c r="GL181" s="288"/>
      <c r="GM181" s="288"/>
      <c r="GN181" s="288"/>
      <c r="GO181" s="288"/>
      <c r="GP181" s="288"/>
      <c r="GQ181" s="288"/>
      <c r="GR181" s="288"/>
      <c r="GS181" s="288"/>
      <c r="GT181" s="288"/>
      <c r="GU181" s="288"/>
      <c r="GV181" s="288"/>
      <c r="GW181" s="288"/>
      <c r="GX181" s="288"/>
      <c r="GY181" s="288"/>
      <c r="GZ181" s="288"/>
      <c r="HA181" s="288"/>
      <c r="HB181" s="288"/>
    </row>
    <row r="182" spans="1:210" ht="58.5" customHeight="1" x14ac:dyDescent="0.2">
      <c r="A182" s="364" t="s">
        <v>457</v>
      </c>
      <c r="B182" s="299" t="s">
        <v>427</v>
      </c>
      <c r="C182" s="326" t="s">
        <v>458</v>
      </c>
      <c r="D182" s="299" t="s">
        <v>98</v>
      </c>
      <c r="E182" s="279" t="s">
        <v>99</v>
      </c>
      <c r="F182" s="309" t="s">
        <v>197</v>
      </c>
      <c r="G182" s="296" t="s">
        <v>102</v>
      </c>
      <c r="H182" s="310">
        <f t="shared" si="15"/>
        <v>20</v>
      </c>
      <c r="I182" s="310">
        <f t="shared" si="16"/>
        <v>20</v>
      </c>
      <c r="J182" s="310">
        <f t="shared" si="17"/>
        <v>20</v>
      </c>
      <c r="K182" s="283" t="s">
        <v>353</v>
      </c>
      <c r="L182" s="287">
        <v>20</v>
      </c>
      <c r="M182" s="287">
        <v>20</v>
      </c>
      <c r="N182" s="287">
        <v>20</v>
      </c>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287"/>
      <c r="AK182" s="287"/>
      <c r="AL182" s="287"/>
      <c r="AM182" s="287"/>
      <c r="AN182" s="287"/>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287"/>
      <c r="BK182" s="287"/>
      <c r="BL182" s="287"/>
      <c r="BM182" s="287"/>
      <c r="BN182" s="287"/>
      <c r="BO182" s="287"/>
      <c r="BP182" s="287"/>
      <c r="BQ182" s="287"/>
      <c r="BR182" s="287"/>
      <c r="BS182" s="287"/>
      <c r="BT182" s="287"/>
      <c r="BU182" s="287"/>
      <c r="BV182" s="287"/>
      <c r="BW182" s="287"/>
      <c r="BX182" s="287"/>
      <c r="BY182" s="287"/>
      <c r="BZ182" s="287"/>
      <c r="CA182" s="287"/>
      <c r="CB182" s="287"/>
      <c r="CC182" s="287"/>
      <c r="CD182" s="287"/>
      <c r="CE182" s="287"/>
      <c r="CF182" s="287"/>
      <c r="CG182" s="287"/>
      <c r="CH182" s="287"/>
      <c r="CI182" s="288"/>
      <c r="CJ182" s="288"/>
      <c r="CK182" s="288"/>
      <c r="CL182" s="288"/>
      <c r="CM182" s="288"/>
      <c r="CN182" s="288"/>
      <c r="CO182" s="288"/>
      <c r="CP182" s="288"/>
      <c r="CQ182" s="288"/>
      <c r="CR182" s="288"/>
      <c r="CS182" s="288"/>
      <c r="CT182" s="288"/>
      <c r="CU182" s="288"/>
      <c r="CV182" s="288"/>
      <c r="CW182" s="288"/>
      <c r="CX182" s="288"/>
      <c r="CY182" s="288"/>
      <c r="CZ182" s="288"/>
      <c r="DA182" s="288"/>
      <c r="DB182" s="288"/>
      <c r="DC182" s="288"/>
      <c r="DD182" s="288"/>
      <c r="DE182" s="288"/>
      <c r="DF182" s="288"/>
      <c r="DG182" s="288"/>
      <c r="DH182" s="288"/>
      <c r="DI182" s="288"/>
      <c r="DJ182" s="288"/>
      <c r="DK182" s="288"/>
      <c r="DL182" s="288"/>
      <c r="DM182" s="288"/>
      <c r="DN182" s="288"/>
      <c r="DO182" s="288"/>
      <c r="DP182" s="288"/>
      <c r="DQ182" s="288"/>
      <c r="DR182" s="288"/>
      <c r="DS182" s="288"/>
      <c r="DT182" s="288"/>
      <c r="DU182" s="288"/>
      <c r="DV182" s="288"/>
      <c r="DW182" s="288"/>
      <c r="DX182" s="288"/>
      <c r="DY182" s="288"/>
      <c r="DZ182" s="288"/>
      <c r="EA182" s="288"/>
      <c r="EB182" s="288"/>
      <c r="EC182" s="288"/>
      <c r="ED182" s="288"/>
      <c r="EE182" s="288"/>
      <c r="EF182" s="288"/>
      <c r="EG182" s="288"/>
      <c r="EH182" s="288"/>
      <c r="EI182" s="288"/>
      <c r="EJ182" s="288"/>
      <c r="EK182" s="288"/>
      <c r="EL182" s="288"/>
      <c r="EM182" s="288"/>
      <c r="EN182" s="288"/>
      <c r="EO182" s="288"/>
      <c r="EP182" s="288"/>
      <c r="EQ182" s="288"/>
      <c r="ER182" s="288"/>
      <c r="ES182" s="288"/>
      <c r="ET182" s="288"/>
      <c r="EU182" s="288"/>
      <c r="EV182" s="288"/>
      <c r="EW182" s="288"/>
      <c r="EX182" s="288"/>
      <c r="EY182" s="288"/>
      <c r="EZ182" s="288"/>
      <c r="FA182" s="288"/>
      <c r="FB182" s="288"/>
      <c r="FC182" s="288"/>
      <c r="FD182" s="288"/>
      <c r="FE182" s="288"/>
      <c r="FF182" s="288"/>
      <c r="FG182" s="288"/>
      <c r="FH182" s="288"/>
      <c r="FI182" s="288"/>
      <c r="FJ182" s="288"/>
      <c r="FK182" s="288"/>
      <c r="FL182" s="288"/>
      <c r="FM182" s="288"/>
      <c r="FN182" s="288"/>
      <c r="FO182" s="288"/>
      <c r="FP182" s="288"/>
      <c r="FQ182" s="288"/>
      <c r="FR182" s="288"/>
      <c r="FS182" s="288"/>
      <c r="FT182" s="288"/>
      <c r="FU182" s="288"/>
      <c r="FV182" s="288"/>
      <c r="FW182" s="288"/>
      <c r="FX182" s="288"/>
      <c r="FY182" s="288"/>
      <c r="FZ182" s="288"/>
      <c r="GA182" s="288"/>
      <c r="GB182" s="288"/>
      <c r="GC182" s="288"/>
      <c r="GD182" s="288"/>
      <c r="GE182" s="288"/>
      <c r="GF182" s="288"/>
      <c r="GG182" s="288"/>
      <c r="GH182" s="288"/>
      <c r="GI182" s="288"/>
      <c r="GJ182" s="288"/>
      <c r="GK182" s="288"/>
      <c r="GL182" s="288"/>
      <c r="GM182" s="288"/>
      <c r="GN182" s="288"/>
      <c r="GO182" s="288"/>
      <c r="GP182" s="288"/>
      <c r="GQ182" s="288"/>
      <c r="GR182" s="288"/>
      <c r="GS182" s="288"/>
      <c r="GT182" s="288"/>
      <c r="GU182" s="288"/>
      <c r="GV182" s="288"/>
      <c r="GW182" s="288"/>
      <c r="GX182" s="288"/>
      <c r="GY182" s="288"/>
      <c r="GZ182" s="288"/>
      <c r="HA182" s="288"/>
      <c r="HB182" s="288"/>
    </row>
    <row r="183" spans="1:210" ht="140.25" x14ac:dyDescent="0.2">
      <c r="A183" s="307" t="s">
        <v>459</v>
      </c>
      <c r="B183" s="308" t="s">
        <v>427</v>
      </c>
      <c r="C183" s="295" t="s">
        <v>460</v>
      </c>
      <c r="D183" s="384" t="s">
        <v>461</v>
      </c>
      <c r="E183" s="278" t="s">
        <v>121</v>
      </c>
      <c r="F183" s="279" t="s">
        <v>462</v>
      </c>
      <c r="G183" s="351" t="s">
        <v>94</v>
      </c>
      <c r="H183" s="310">
        <f t="shared" si="15"/>
        <v>0</v>
      </c>
      <c r="I183" s="310">
        <f t="shared" si="16"/>
        <v>0</v>
      </c>
      <c r="J183" s="310">
        <f t="shared" si="17"/>
        <v>0</v>
      </c>
      <c r="K183" s="283" t="s">
        <v>353</v>
      </c>
      <c r="L183" s="385"/>
      <c r="M183" s="385"/>
      <c r="N183" s="385"/>
      <c r="O183" s="385"/>
      <c r="P183" s="385"/>
      <c r="Q183" s="385"/>
      <c r="R183" s="287"/>
      <c r="S183" s="287"/>
      <c r="T183" s="287"/>
      <c r="U183" s="287"/>
      <c r="V183" s="287"/>
      <c r="W183" s="287"/>
      <c r="X183" s="287"/>
      <c r="Y183" s="287"/>
      <c r="Z183" s="288"/>
      <c r="AA183" s="288"/>
      <c r="AB183" s="288"/>
      <c r="AC183" s="288"/>
      <c r="AD183" s="288"/>
      <c r="AE183" s="288"/>
      <c r="AF183" s="287"/>
      <c r="AG183" s="287"/>
      <c r="AH183" s="287"/>
      <c r="AI183" s="287"/>
      <c r="AJ183" s="287"/>
      <c r="AK183" s="287"/>
      <c r="AL183" s="287"/>
      <c r="AM183" s="287"/>
      <c r="AN183" s="287"/>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287"/>
      <c r="BK183" s="287"/>
      <c r="BL183" s="287"/>
      <c r="BM183" s="287"/>
      <c r="BN183" s="287"/>
      <c r="BO183" s="287"/>
      <c r="BP183" s="287"/>
      <c r="BQ183" s="287"/>
      <c r="BR183" s="287"/>
      <c r="BS183" s="287"/>
      <c r="BT183" s="287"/>
      <c r="BU183" s="287"/>
      <c r="BV183" s="287"/>
      <c r="BW183" s="287"/>
      <c r="BX183" s="287"/>
      <c r="BY183" s="287"/>
      <c r="BZ183" s="287"/>
      <c r="CA183" s="287"/>
      <c r="CB183" s="287"/>
      <c r="CC183" s="287"/>
      <c r="CD183" s="287"/>
      <c r="CE183" s="287"/>
      <c r="CF183" s="287"/>
      <c r="CG183" s="287"/>
      <c r="CH183" s="287"/>
      <c r="CI183" s="288"/>
      <c r="CJ183" s="288"/>
      <c r="CK183" s="288"/>
      <c r="CL183" s="288"/>
      <c r="CM183" s="288"/>
      <c r="CN183" s="288"/>
      <c r="CO183" s="288"/>
      <c r="CP183" s="288"/>
      <c r="CQ183" s="288"/>
      <c r="CR183" s="288"/>
      <c r="CS183" s="288"/>
      <c r="CT183" s="288"/>
      <c r="CU183" s="288"/>
      <c r="CV183" s="288"/>
      <c r="CW183" s="288"/>
      <c r="CX183" s="288"/>
      <c r="CY183" s="288"/>
      <c r="CZ183" s="288"/>
      <c r="DA183" s="288"/>
      <c r="DB183" s="288"/>
      <c r="DC183" s="288"/>
      <c r="DD183" s="288"/>
      <c r="DE183" s="288"/>
      <c r="DF183" s="288"/>
      <c r="DG183" s="288"/>
      <c r="DH183" s="288"/>
      <c r="DI183" s="288"/>
      <c r="DJ183" s="288"/>
      <c r="DK183" s="288"/>
      <c r="DL183" s="288"/>
      <c r="DM183" s="288"/>
      <c r="DN183" s="288"/>
      <c r="DO183" s="288"/>
      <c r="DP183" s="288"/>
      <c r="DQ183" s="288"/>
      <c r="DR183" s="288"/>
      <c r="DS183" s="288"/>
      <c r="DT183" s="288"/>
      <c r="DU183" s="288"/>
      <c r="DV183" s="288"/>
      <c r="DW183" s="288"/>
      <c r="DX183" s="288"/>
      <c r="DY183" s="288"/>
      <c r="DZ183" s="288"/>
      <c r="EA183" s="288"/>
      <c r="EB183" s="288"/>
      <c r="EC183" s="288"/>
      <c r="ED183" s="288"/>
      <c r="EE183" s="288"/>
      <c r="EF183" s="288"/>
      <c r="EG183" s="288"/>
      <c r="EH183" s="288"/>
      <c r="EI183" s="288"/>
      <c r="EJ183" s="288"/>
      <c r="EK183" s="288"/>
      <c r="EL183" s="288"/>
      <c r="EM183" s="288"/>
      <c r="EN183" s="288"/>
      <c r="EO183" s="288"/>
      <c r="EP183" s="288"/>
      <c r="EQ183" s="288"/>
      <c r="ER183" s="288"/>
      <c r="ES183" s="288"/>
      <c r="ET183" s="288"/>
      <c r="EU183" s="288"/>
      <c r="EV183" s="288"/>
      <c r="EW183" s="288"/>
      <c r="EX183" s="288"/>
      <c r="EY183" s="288"/>
      <c r="EZ183" s="288"/>
      <c r="FA183" s="288"/>
      <c r="FB183" s="288"/>
      <c r="FC183" s="288"/>
      <c r="FD183" s="288"/>
      <c r="FE183" s="288"/>
      <c r="FF183" s="288"/>
      <c r="FG183" s="288"/>
      <c r="FH183" s="288"/>
      <c r="FI183" s="288"/>
      <c r="FJ183" s="288"/>
      <c r="FK183" s="288"/>
      <c r="FL183" s="288"/>
      <c r="FM183" s="288"/>
      <c r="FN183" s="288"/>
      <c r="FO183" s="288"/>
      <c r="FP183" s="288"/>
      <c r="FQ183" s="288"/>
      <c r="FR183" s="288"/>
      <c r="FS183" s="288"/>
      <c r="FT183" s="288"/>
      <c r="FU183" s="288"/>
      <c r="FV183" s="288"/>
      <c r="FW183" s="288"/>
      <c r="FX183" s="288"/>
      <c r="FY183" s="288"/>
      <c r="FZ183" s="288"/>
      <c r="GA183" s="288"/>
      <c r="GB183" s="288"/>
      <c r="GC183" s="288"/>
      <c r="GD183" s="288"/>
      <c r="GE183" s="288"/>
      <c r="GF183" s="288"/>
      <c r="GG183" s="288"/>
      <c r="GH183" s="288"/>
      <c r="GI183" s="288"/>
      <c r="GJ183" s="288"/>
      <c r="GK183" s="288"/>
      <c r="GL183" s="288"/>
      <c r="GM183" s="288"/>
      <c r="GN183" s="288"/>
      <c r="GO183" s="288"/>
      <c r="GP183" s="288"/>
      <c r="GQ183" s="288"/>
      <c r="GR183" s="288"/>
      <c r="GS183" s="288"/>
      <c r="GT183" s="288"/>
      <c r="GU183" s="288"/>
      <c r="GV183" s="288"/>
      <c r="GW183" s="288"/>
      <c r="GX183" s="288"/>
      <c r="GY183" s="288"/>
      <c r="GZ183" s="288"/>
      <c r="HA183" s="288"/>
      <c r="HB183" s="288"/>
    </row>
    <row r="184" spans="1:210" ht="22.5" customHeight="1" x14ac:dyDescent="0.2">
      <c r="A184" s="317" t="s">
        <v>459</v>
      </c>
      <c r="B184" s="325" t="s">
        <v>427</v>
      </c>
      <c r="C184" s="299" t="s">
        <v>463</v>
      </c>
      <c r="D184" s="326" t="s">
        <v>464</v>
      </c>
      <c r="E184" s="278" t="s">
        <v>121</v>
      </c>
      <c r="F184" s="279" t="s">
        <v>101</v>
      </c>
      <c r="G184" s="351" t="s">
        <v>102</v>
      </c>
      <c r="H184" s="310">
        <f t="shared" si="15"/>
        <v>0</v>
      </c>
      <c r="I184" s="310">
        <f t="shared" si="16"/>
        <v>0</v>
      </c>
      <c r="J184" s="310">
        <f t="shared" si="17"/>
        <v>0</v>
      </c>
      <c r="K184" s="283" t="s">
        <v>353</v>
      </c>
      <c r="L184" s="385"/>
      <c r="M184" s="385"/>
      <c r="N184" s="385"/>
      <c r="O184" s="385"/>
      <c r="P184" s="385"/>
      <c r="Q184" s="385"/>
      <c r="R184" s="287"/>
      <c r="S184" s="287"/>
      <c r="T184" s="287"/>
      <c r="U184" s="287"/>
      <c r="V184" s="287"/>
      <c r="W184" s="287"/>
      <c r="X184" s="287"/>
      <c r="Y184" s="287"/>
      <c r="Z184" s="288"/>
      <c r="AA184" s="288"/>
      <c r="AB184" s="288"/>
      <c r="AC184" s="288"/>
      <c r="AD184" s="288"/>
      <c r="AE184" s="288"/>
      <c r="AF184" s="287"/>
      <c r="AG184" s="287"/>
      <c r="AH184" s="287"/>
      <c r="AI184" s="287"/>
      <c r="AJ184" s="287"/>
      <c r="AK184" s="287"/>
      <c r="AL184" s="287"/>
      <c r="AM184" s="287"/>
      <c r="AN184" s="287"/>
      <c r="AO184" s="287"/>
      <c r="AP184" s="287"/>
      <c r="AQ184" s="287"/>
      <c r="AR184" s="287"/>
      <c r="AS184" s="287"/>
      <c r="AT184" s="287"/>
      <c r="AU184" s="287"/>
      <c r="AV184" s="287"/>
      <c r="AW184" s="287"/>
      <c r="AX184" s="287"/>
      <c r="AY184" s="287"/>
      <c r="AZ184" s="287"/>
      <c r="BA184" s="287"/>
      <c r="BB184" s="287"/>
      <c r="BC184" s="287"/>
      <c r="BD184" s="287"/>
      <c r="BE184" s="287"/>
      <c r="BF184" s="287"/>
      <c r="BG184" s="287"/>
      <c r="BH184" s="287"/>
      <c r="BI184" s="287"/>
      <c r="BJ184" s="287"/>
      <c r="BK184" s="287"/>
      <c r="BL184" s="287"/>
      <c r="BM184" s="287"/>
      <c r="BN184" s="287"/>
      <c r="BO184" s="287"/>
      <c r="BP184" s="287"/>
      <c r="BQ184" s="287"/>
      <c r="BR184" s="287"/>
      <c r="BS184" s="287"/>
      <c r="BT184" s="287"/>
      <c r="BU184" s="287"/>
      <c r="BV184" s="287"/>
      <c r="BW184" s="287"/>
      <c r="BX184" s="287"/>
      <c r="BY184" s="287"/>
      <c r="BZ184" s="287"/>
      <c r="CA184" s="287"/>
      <c r="CB184" s="287"/>
      <c r="CC184" s="287"/>
      <c r="CD184" s="287"/>
      <c r="CE184" s="287"/>
      <c r="CF184" s="287"/>
      <c r="CG184" s="287"/>
      <c r="CH184" s="287"/>
      <c r="CI184" s="288"/>
      <c r="CJ184" s="288"/>
      <c r="CK184" s="288"/>
      <c r="CL184" s="288"/>
      <c r="CM184" s="288"/>
      <c r="CN184" s="288"/>
      <c r="CO184" s="288"/>
      <c r="CP184" s="288"/>
      <c r="CQ184" s="288"/>
      <c r="CR184" s="288"/>
      <c r="CS184" s="288"/>
      <c r="CT184" s="288"/>
      <c r="CU184" s="288"/>
      <c r="CV184" s="288"/>
      <c r="CW184" s="288"/>
      <c r="CX184" s="288"/>
      <c r="CY184" s="288"/>
      <c r="CZ184" s="288"/>
      <c r="DA184" s="288"/>
      <c r="DB184" s="288"/>
      <c r="DC184" s="288"/>
      <c r="DD184" s="288"/>
      <c r="DE184" s="288"/>
      <c r="DF184" s="288"/>
      <c r="DG184" s="288"/>
      <c r="DH184" s="288"/>
      <c r="DI184" s="288"/>
      <c r="DJ184" s="288"/>
      <c r="DK184" s="288"/>
      <c r="DL184" s="288"/>
      <c r="DM184" s="288"/>
      <c r="DN184" s="288"/>
      <c r="DO184" s="288"/>
      <c r="DP184" s="288"/>
      <c r="DQ184" s="288"/>
      <c r="DR184" s="288"/>
      <c r="DS184" s="288"/>
      <c r="DT184" s="288"/>
      <c r="DU184" s="288"/>
      <c r="DV184" s="288"/>
      <c r="DW184" s="288"/>
      <c r="DX184" s="288"/>
      <c r="DY184" s="288"/>
      <c r="DZ184" s="288"/>
      <c r="EA184" s="288"/>
      <c r="EB184" s="288"/>
      <c r="EC184" s="288"/>
      <c r="ED184" s="288"/>
      <c r="EE184" s="288"/>
      <c r="EF184" s="288"/>
      <c r="EG184" s="288"/>
      <c r="EH184" s="288"/>
      <c r="EI184" s="288"/>
      <c r="EJ184" s="288"/>
      <c r="EK184" s="288"/>
      <c r="EL184" s="288"/>
      <c r="EM184" s="288"/>
      <c r="EN184" s="288"/>
      <c r="EO184" s="288"/>
      <c r="EP184" s="288"/>
      <c r="EQ184" s="288"/>
      <c r="ER184" s="288"/>
      <c r="ES184" s="288"/>
      <c r="ET184" s="288"/>
      <c r="EU184" s="288"/>
      <c r="EV184" s="288"/>
      <c r="EW184" s="288"/>
      <c r="EX184" s="288"/>
      <c r="EY184" s="288"/>
      <c r="EZ184" s="288"/>
      <c r="FA184" s="288"/>
      <c r="FB184" s="288"/>
      <c r="FC184" s="288"/>
      <c r="FD184" s="288"/>
      <c r="FE184" s="288"/>
      <c r="FF184" s="288"/>
      <c r="FG184" s="288"/>
      <c r="FH184" s="288"/>
      <c r="FI184" s="288"/>
      <c r="FJ184" s="288"/>
      <c r="FK184" s="288"/>
      <c r="FL184" s="288"/>
      <c r="FM184" s="288"/>
      <c r="FN184" s="288"/>
      <c r="FO184" s="288"/>
      <c r="FP184" s="288"/>
      <c r="FQ184" s="288"/>
      <c r="FR184" s="288"/>
      <c r="FS184" s="288"/>
      <c r="FT184" s="288"/>
      <c r="FU184" s="288"/>
      <c r="FV184" s="288"/>
      <c r="FW184" s="288"/>
      <c r="FX184" s="288"/>
      <c r="FY184" s="288"/>
      <c r="FZ184" s="288"/>
      <c r="GA184" s="288"/>
      <c r="GB184" s="288"/>
      <c r="GC184" s="288"/>
      <c r="GD184" s="288"/>
      <c r="GE184" s="288"/>
      <c r="GF184" s="288"/>
      <c r="GG184" s="288"/>
      <c r="GH184" s="288"/>
      <c r="GI184" s="288"/>
      <c r="GJ184" s="288"/>
      <c r="GK184" s="288"/>
      <c r="GL184" s="288"/>
      <c r="GM184" s="288"/>
      <c r="GN184" s="288"/>
      <c r="GO184" s="288"/>
      <c r="GP184" s="288"/>
      <c r="GQ184" s="288"/>
      <c r="GR184" s="288"/>
      <c r="GS184" s="288"/>
      <c r="GT184" s="288"/>
      <c r="GU184" s="288"/>
      <c r="GV184" s="288"/>
      <c r="GW184" s="288"/>
      <c r="GX184" s="288"/>
      <c r="GY184" s="288"/>
      <c r="GZ184" s="288"/>
      <c r="HA184" s="288"/>
      <c r="HB184" s="288"/>
    </row>
    <row r="185" spans="1:210" ht="22.5" customHeight="1" x14ac:dyDescent="0.2">
      <c r="A185" s="317" t="s">
        <v>459</v>
      </c>
      <c r="B185" s="325" t="s">
        <v>427</v>
      </c>
      <c r="C185" s="299" t="s">
        <v>463</v>
      </c>
      <c r="D185" s="326" t="s">
        <v>464</v>
      </c>
      <c r="E185" s="278" t="s">
        <v>123</v>
      </c>
      <c r="F185" s="279" t="s">
        <v>462</v>
      </c>
      <c r="G185" s="351" t="s">
        <v>94</v>
      </c>
      <c r="H185" s="310">
        <f t="shared" si="15"/>
        <v>225</v>
      </c>
      <c r="I185" s="310">
        <f t="shared" si="16"/>
        <v>237</v>
      </c>
      <c r="J185" s="310">
        <f t="shared" si="17"/>
        <v>247</v>
      </c>
      <c r="K185" s="283" t="s">
        <v>353</v>
      </c>
      <c r="L185" s="361"/>
      <c r="M185" s="361"/>
      <c r="N185" s="361"/>
      <c r="O185" s="361"/>
      <c r="P185" s="361"/>
      <c r="Q185" s="361"/>
      <c r="R185" s="361"/>
      <c r="S185" s="361"/>
      <c r="T185" s="361"/>
      <c r="U185" s="361"/>
      <c r="V185" s="361"/>
      <c r="W185" s="361"/>
      <c r="X185" s="361"/>
      <c r="Y185" s="361"/>
      <c r="Z185" s="386"/>
      <c r="AA185" s="386"/>
      <c r="AB185" s="386"/>
      <c r="AC185" s="386"/>
      <c r="AD185" s="386"/>
      <c r="AE185" s="386"/>
      <c r="AF185" s="361"/>
      <c r="AG185" s="361"/>
      <c r="AH185" s="361"/>
      <c r="AI185" s="361"/>
      <c r="AJ185" s="361"/>
      <c r="AK185" s="361"/>
      <c r="AL185" s="361"/>
      <c r="AM185" s="361"/>
      <c r="AN185" s="361"/>
      <c r="AO185" s="361"/>
      <c r="AP185" s="361"/>
      <c r="AQ185" s="361"/>
      <c r="AR185" s="361"/>
      <c r="AS185" s="361"/>
      <c r="AT185" s="361"/>
      <c r="AU185" s="361"/>
      <c r="AV185" s="361"/>
      <c r="AW185" s="361"/>
      <c r="AX185" s="361"/>
      <c r="AY185" s="361"/>
      <c r="AZ185" s="361"/>
      <c r="BA185" s="361"/>
      <c r="BB185" s="361"/>
      <c r="BC185" s="361"/>
      <c r="BD185" s="361"/>
      <c r="BE185" s="361"/>
      <c r="BF185" s="361"/>
      <c r="BG185" s="361"/>
      <c r="BH185" s="361"/>
      <c r="BI185" s="361"/>
      <c r="BJ185" s="361"/>
      <c r="BK185" s="361"/>
      <c r="BL185" s="361"/>
      <c r="BM185" s="361"/>
      <c r="BN185" s="361"/>
      <c r="BO185" s="361"/>
      <c r="BP185" s="361"/>
      <c r="BQ185" s="361"/>
      <c r="BR185" s="361"/>
      <c r="BS185" s="361"/>
      <c r="BT185" s="361"/>
      <c r="BU185" s="361">
        <v>50</v>
      </c>
      <c r="BV185" s="361">
        <v>55</v>
      </c>
      <c r="BW185" s="361">
        <v>60</v>
      </c>
      <c r="BX185" s="361">
        <v>7</v>
      </c>
      <c r="BY185" s="361">
        <v>7</v>
      </c>
      <c r="BZ185" s="361">
        <v>7</v>
      </c>
      <c r="CA185" s="361">
        <v>168</v>
      </c>
      <c r="CB185" s="361">
        <v>175</v>
      </c>
      <c r="CC185" s="361">
        <v>180</v>
      </c>
      <c r="CD185" s="361"/>
      <c r="CE185" s="361"/>
      <c r="CF185" s="361"/>
      <c r="CG185" s="361"/>
      <c r="CH185" s="361"/>
      <c r="CI185" s="386"/>
      <c r="CJ185" s="386"/>
      <c r="CK185" s="386"/>
      <c r="CL185" s="386"/>
      <c r="CM185" s="386"/>
      <c r="CN185" s="386"/>
      <c r="CO185" s="386"/>
      <c r="CP185" s="386"/>
      <c r="CQ185" s="386"/>
      <c r="CR185" s="386"/>
      <c r="CS185" s="386"/>
      <c r="CT185" s="386"/>
      <c r="CU185" s="386"/>
      <c r="CV185" s="386"/>
      <c r="CW185" s="386"/>
      <c r="CX185" s="386"/>
      <c r="CY185" s="386"/>
      <c r="CZ185" s="386"/>
      <c r="DA185" s="386"/>
      <c r="DB185" s="386"/>
      <c r="DC185" s="386"/>
      <c r="DD185" s="386"/>
      <c r="DE185" s="386"/>
      <c r="DF185" s="386"/>
      <c r="DG185" s="386"/>
      <c r="DH185" s="386"/>
      <c r="DI185" s="386"/>
      <c r="DJ185" s="386"/>
      <c r="DK185" s="386"/>
      <c r="DL185" s="386"/>
      <c r="DM185" s="386"/>
      <c r="DN185" s="386"/>
      <c r="DO185" s="386"/>
      <c r="DP185" s="386"/>
      <c r="DQ185" s="386"/>
      <c r="DR185" s="386"/>
      <c r="DS185" s="386"/>
      <c r="DT185" s="386"/>
      <c r="DU185" s="386"/>
      <c r="DV185" s="386"/>
      <c r="DW185" s="386"/>
      <c r="DX185" s="386"/>
      <c r="DY185" s="386"/>
      <c r="DZ185" s="386"/>
      <c r="EA185" s="386"/>
      <c r="EB185" s="386"/>
      <c r="EC185" s="386"/>
      <c r="ED185" s="386"/>
      <c r="EE185" s="386"/>
      <c r="EF185" s="386"/>
      <c r="EG185" s="386"/>
      <c r="EH185" s="386"/>
      <c r="EI185" s="386"/>
      <c r="EJ185" s="386"/>
      <c r="EK185" s="386"/>
      <c r="EL185" s="386"/>
      <c r="EM185" s="386"/>
      <c r="EN185" s="386"/>
      <c r="EO185" s="386"/>
      <c r="EP185" s="386"/>
      <c r="EQ185" s="386"/>
      <c r="ER185" s="386"/>
      <c r="ES185" s="386"/>
      <c r="ET185" s="386"/>
      <c r="EU185" s="386"/>
      <c r="EV185" s="386"/>
      <c r="EW185" s="386"/>
      <c r="EX185" s="386"/>
      <c r="EY185" s="386"/>
      <c r="EZ185" s="386"/>
      <c r="FA185" s="386"/>
      <c r="FB185" s="386"/>
      <c r="FC185" s="386"/>
      <c r="FD185" s="386"/>
      <c r="FE185" s="386"/>
      <c r="FF185" s="386"/>
      <c r="FG185" s="386"/>
      <c r="FH185" s="386"/>
      <c r="FI185" s="386"/>
      <c r="FJ185" s="386"/>
      <c r="FK185" s="386"/>
      <c r="FL185" s="386"/>
      <c r="FM185" s="386"/>
      <c r="FN185" s="386"/>
      <c r="FO185" s="386"/>
      <c r="FP185" s="386"/>
      <c r="FQ185" s="386"/>
      <c r="FR185" s="386"/>
      <c r="FS185" s="386"/>
      <c r="FT185" s="386"/>
      <c r="FU185" s="386"/>
      <c r="FV185" s="386"/>
      <c r="FW185" s="386"/>
      <c r="FX185" s="386"/>
      <c r="FY185" s="386"/>
      <c r="FZ185" s="386"/>
      <c r="GA185" s="386"/>
      <c r="GB185" s="386"/>
      <c r="GC185" s="386"/>
      <c r="GD185" s="386"/>
      <c r="GE185" s="386"/>
      <c r="GF185" s="386"/>
      <c r="GG185" s="386"/>
      <c r="GH185" s="386"/>
      <c r="GI185" s="386"/>
      <c r="GJ185" s="386"/>
      <c r="GK185" s="386"/>
      <c r="GL185" s="386"/>
      <c r="GM185" s="386"/>
      <c r="GN185" s="386"/>
      <c r="GO185" s="386"/>
      <c r="GP185" s="386"/>
      <c r="GQ185" s="386"/>
      <c r="GR185" s="386"/>
      <c r="GS185" s="386"/>
      <c r="GT185" s="386"/>
      <c r="GU185" s="386"/>
      <c r="GV185" s="386"/>
      <c r="GW185" s="386"/>
      <c r="GX185" s="386"/>
      <c r="GY185" s="386"/>
      <c r="GZ185" s="386"/>
      <c r="HA185" s="386"/>
      <c r="HB185" s="386"/>
    </row>
    <row r="186" spans="1:210" ht="22.5" customHeight="1" x14ac:dyDescent="0.2">
      <c r="A186" s="317" t="s">
        <v>459</v>
      </c>
      <c r="B186" s="325" t="s">
        <v>427</v>
      </c>
      <c r="C186" s="299" t="s">
        <v>463</v>
      </c>
      <c r="D186" s="326" t="s">
        <v>464</v>
      </c>
      <c r="E186" s="278" t="s">
        <v>123</v>
      </c>
      <c r="F186" s="279" t="s">
        <v>101</v>
      </c>
      <c r="G186" s="351" t="s">
        <v>102</v>
      </c>
      <c r="H186" s="310">
        <f t="shared" si="15"/>
        <v>2870</v>
      </c>
      <c r="I186" s="310">
        <f t="shared" si="16"/>
        <v>3070</v>
      </c>
      <c r="J186" s="310">
        <f t="shared" si="17"/>
        <v>3270</v>
      </c>
      <c r="K186" s="283" t="s">
        <v>353</v>
      </c>
      <c r="L186" s="385"/>
      <c r="M186" s="385"/>
      <c r="N186" s="385"/>
      <c r="O186" s="385"/>
      <c r="P186" s="385"/>
      <c r="Q186" s="385"/>
      <c r="R186" s="287"/>
      <c r="S186" s="287"/>
      <c r="T186" s="287"/>
      <c r="U186" s="287"/>
      <c r="V186" s="287"/>
      <c r="W186" s="287"/>
      <c r="X186" s="287"/>
      <c r="Y186" s="287"/>
      <c r="Z186" s="288"/>
      <c r="AA186" s="288"/>
      <c r="AB186" s="288"/>
      <c r="AC186" s="288"/>
      <c r="AD186" s="288"/>
      <c r="AE186" s="288"/>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c r="BO186" s="287"/>
      <c r="BP186" s="287"/>
      <c r="BQ186" s="287"/>
      <c r="BR186" s="287"/>
      <c r="BS186" s="287"/>
      <c r="BT186" s="287"/>
      <c r="BU186" s="287">
        <v>1100</v>
      </c>
      <c r="BV186" s="287">
        <v>1200</v>
      </c>
      <c r="BW186" s="287">
        <v>1300</v>
      </c>
      <c r="BX186" s="286">
        <v>70</v>
      </c>
      <c r="BY186" s="286">
        <v>70</v>
      </c>
      <c r="BZ186" s="286">
        <v>70</v>
      </c>
      <c r="CA186" s="287">
        <v>1700</v>
      </c>
      <c r="CB186" s="287">
        <v>1800</v>
      </c>
      <c r="CC186" s="287">
        <v>1900</v>
      </c>
      <c r="CD186" s="287"/>
      <c r="CE186" s="287"/>
      <c r="CF186" s="287"/>
      <c r="CG186" s="287"/>
      <c r="CH186" s="287"/>
      <c r="CI186" s="288"/>
      <c r="CJ186" s="288"/>
      <c r="CK186" s="288"/>
      <c r="CL186" s="288"/>
      <c r="CM186" s="288"/>
      <c r="CN186" s="288"/>
      <c r="CO186" s="288"/>
      <c r="CP186" s="288"/>
      <c r="CQ186" s="288"/>
      <c r="CR186" s="288"/>
      <c r="CS186" s="288"/>
      <c r="CT186" s="288"/>
      <c r="CU186" s="288"/>
      <c r="CV186" s="288"/>
      <c r="CW186" s="288"/>
      <c r="CX186" s="288"/>
      <c r="CY186" s="288"/>
      <c r="CZ186" s="288"/>
      <c r="DA186" s="288"/>
      <c r="DB186" s="288"/>
      <c r="DC186" s="288"/>
      <c r="DD186" s="288"/>
      <c r="DE186" s="288"/>
      <c r="DF186" s="288"/>
      <c r="DG186" s="288"/>
      <c r="DH186" s="288"/>
      <c r="DI186" s="288"/>
      <c r="DJ186" s="288"/>
      <c r="DK186" s="288"/>
      <c r="DL186" s="288"/>
      <c r="DM186" s="288"/>
      <c r="DN186" s="288"/>
      <c r="DO186" s="288"/>
      <c r="DP186" s="288"/>
      <c r="DQ186" s="288"/>
      <c r="DR186" s="288"/>
      <c r="DS186" s="288"/>
      <c r="DT186" s="288"/>
      <c r="DU186" s="288"/>
      <c r="DV186" s="288"/>
      <c r="DW186" s="288"/>
      <c r="DX186" s="288"/>
      <c r="DY186" s="288"/>
      <c r="DZ186" s="288"/>
      <c r="EA186" s="288"/>
      <c r="EB186" s="288"/>
      <c r="EC186" s="288"/>
      <c r="ED186" s="288"/>
      <c r="EE186" s="288"/>
      <c r="EF186" s="288"/>
      <c r="EG186" s="288"/>
      <c r="EH186" s="288"/>
      <c r="EI186" s="288"/>
      <c r="EJ186" s="288"/>
      <c r="EK186" s="288"/>
      <c r="EL186" s="288"/>
      <c r="EM186" s="288"/>
      <c r="EN186" s="288"/>
      <c r="EO186" s="288"/>
      <c r="EP186" s="288"/>
      <c r="EQ186" s="288"/>
      <c r="ER186" s="288"/>
      <c r="ES186" s="288"/>
      <c r="ET186" s="288"/>
      <c r="EU186" s="288"/>
      <c r="EV186" s="288"/>
      <c r="EW186" s="288"/>
      <c r="EX186" s="288"/>
      <c r="EY186" s="288"/>
      <c r="EZ186" s="288"/>
      <c r="FA186" s="288"/>
      <c r="FB186" s="288"/>
      <c r="FC186" s="288"/>
      <c r="FD186" s="288"/>
      <c r="FE186" s="288"/>
      <c r="FF186" s="288"/>
      <c r="FG186" s="288"/>
      <c r="FH186" s="288"/>
      <c r="FI186" s="288"/>
      <c r="FJ186" s="288"/>
      <c r="FK186" s="288"/>
      <c r="FL186" s="288"/>
      <c r="FM186" s="288"/>
      <c r="FN186" s="288"/>
      <c r="FO186" s="288"/>
      <c r="FP186" s="288"/>
      <c r="FQ186" s="288"/>
      <c r="FR186" s="288"/>
      <c r="FS186" s="288"/>
      <c r="FT186" s="288"/>
      <c r="FU186" s="288"/>
      <c r="FV186" s="288"/>
      <c r="FW186" s="288"/>
      <c r="FX186" s="288"/>
      <c r="FY186" s="288"/>
      <c r="FZ186" s="288"/>
      <c r="GA186" s="288"/>
      <c r="GB186" s="288"/>
      <c r="GC186" s="288"/>
      <c r="GD186" s="288"/>
      <c r="GE186" s="288"/>
      <c r="GF186" s="288"/>
      <c r="GG186" s="288"/>
      <c r="GH186" s="288"/>
      <c r="GI186" s="288"/>
      <c r="GJ186" s="288"/>
      <c r="GK186" s="288"/>
      <c r="GL186" s="288"/>
      <c r="GM186" s="288"/>
      <c r="GN186" s="288"/>
      <c r="GO186" s="288"/>
      <c r="GP186" s="288"/>
      <c r="GQ186" s="288"/>
      <c r="GR186" s="288"/>
      <c r="GS186" s="288"/>
      <c r="GT186" s="288"/>
      <c r="GU186" s="288"/>
      <c r="GV186" s="288"/>
      <c r="GW186" s="288"/>
      <c r="GX186" s="288"/>
      <c r="GY186" s="288"/>
      <c r="GZ186" s="288"/>
      <c r="HA186" s="288"/>
      <c r="HB186" s="288"/>
    </row>
    <row r="187" spans="1:210" ht="22.5" customHeight="1" x14ac:dyDescent="0.2">
      <c r="A187" s="317" t="s">
        <v>459</v>
      </c>
      <c r="B187" s="325" t="s">
        <v>427</v>
      </c>
      <c r="C187" s="299" t="s">
        <v>463</v>
      </c>
      <c r="D187" s="326" t="s">
        <v>464</v>
      </c>
      <c r="E187" s="278" t="s">
        <v>124</v>
      </c>
      <c r="F187" s="279" t="s">
        <v>462</v>
      </c>
      <c r="G187" s="351" t="s">
        <v>94</v>
      </c>
      <c r="H187" s="310">
        <f t="shared" si="15"/>
        <v>17</v>
      </c>
      <c r="I187" s="310">
        <f t="shared" si="16"/>
        <v>22</v>
      </c>
      <c r="J187" s="310">
        <f t="shared" si="17"/>
        <v>27</v>
      </c>
      <c r="K187" s="283" t="s">
        <v>353</v>
      </c>
      <c r="L187" s="385"/>
      <c r="M187" s="385"/>
      <c r="N187" s="385"/>
      <c r="O187" s="385"/>
      <c r="P187" s="385"/>
      <c r="Q187" s="385"/>
      <c r="R187" s="287"/>
      <c r="S187" s="287"/>
      <c r="T187" s="287"/>
      <c r="U187" s="287"/>
      <c r="V187" s="287"/>
      <c r="W187" s="287"/>
      <c r="X187" s="287"/>
      <c r="Y187" s="287"/>
      <c r="Z187" s="288"/>
      <c r="AA187" s="288"/>
      <c r="AB187" s="288"/>
      <c r="AC187" s="288"/>
      <c r="AD187" s="288"/>
      <c r="AE187" s="288"/>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c r="BO187" s="287"/>
      <c r="BP187" s="287"/>
      <c r="BQ187" s="287"/>
      <c r="BR187" s="287"/>
      <c r="BS187" s="287"/>
      <c r="BT187" s="287"/>
      <c r="BU187" s="287">
        <v>10</v>
      </c>
      <c r="BV187" s="287">
        <v>15</v>
      </c>
      <c r="BW187" s="287">
        <v>20</v>
      </c>
      <c r="BX187" s="287">
        <v>7</v>
      </c>
      <c r="BY187" s="287">
        <v>7</v>
      </c>
      <c r="BZ187" s="287">
        <v>7</v>
      </c>
      <c r="CA187" s="287"/>
      <c r="CB187" s="287"/>
      <c r="CC187" s="287"/>
      <c r="CD187" s="287"/>
      <c r="CE187" s="287"/>
      <c r="CF187" s="287"/>
      <c r="CG187" s="287"/>
      <c r="CH187" s="287"/>
      <c r="CI187" s="288"/>
      <c r="CJ187" s="288"/>
      <c r="CK187" s="288"/>
      <c r="CL187" s="288"/>
      <c r="CM187" s="288"/>
      <c r="CN187" s="288"/>
      <c r="CO187" s="288"/>
      <c r="CP187" s="288"/>
      <c r="CQ187" s="288"/>
      <c r="CR187" s="288"/>
      <c r="CS187" s="288"/>
      <c r="CT187" s="288"/>
      <c r="CU187" s="288"/>
      <c r="CV187" s="288"/>
      <c r="CW187" s="288"/>
      <c r="CX187" s="288"/>
      <c r="CY187" s="288"/>
      <c r="CZ187" s="288"/>
      <c r="DA187" s="288"/>
      <c r="DB187" s="288"/>
      <c r="DC187" s="288"/>
      <c r="DD187" s="288"/>
      <c r="DE187" s="288"/>
      <c r="DF187" s="288"/>
      <c r="DG187" s="288"/>
      <c r="DH187" s="288"/>
      <c r="DI187" s="288"/>
      <c r="DJ187" s="288"/>
      <c r="DK187" s="288"/>
      <c r="DL187" s="288"/>
      <c r="DM187" s="288"/>
      <c r="DN187" s="288"/>
      <c r="DO187" s="288"/>
      <c r="DP187" s="288"/>
      <c r="DQ187" s="288"/>
      <c r="DR187" s="288"/>
      <c r="DS187" s="288"/>
      <c r="DT187" s="288"/>
      <c r="DU187" s="288"/>
      <c r="DV187" s="288"/>
      <c r="DW187" s="288"/>
      <c r="DX187" s="288"/>
      <c r="DY187" s="288"/>
      <c r="DZ187" s="288"/>
      <c r="EA187" s="288"/>
      <c r="EB187" s="288"/>
      <c r="EC187" s="288"/>
      <c r="ED187" s="288"/>
      <c r="EE187" s="288"/>
      <c r="EF187" s="288"/>
      <c r="EG187" s="288"/>
      <c r="EH187" s="288"/>
      <c r="EI187" s="288"/>
      <c r="EJ187" s="288"/>
      <c r="EK187" s="288"/>
      <c r="EL187" s="288"/>
      <c r="EM187" s="288"/>
      <c r="EN187" s="288"/>
      <c r="EO187" s="288"/>
      <c r="EP187" s="288"/>
      <c r="EQ187" s="288"/>
      <c r="ER187" s="288"/>
      <c r="ES187" s="288"/>
      <c r="ET187" s="288"/>
      <c r="EU187" s="288"/>
      <c r="EV187" s="288"/>
      <c r="EW187" s="288"/>
      <c r="EX187" s="288"/>
      <c r="EY187" s="288"/>
      <c r="EZ187" s="288"/>
      <c r="FA187" s="288"/>
      <c r="FB187" s="288"/>
      <c r="FC187" s="288"/>
      <c r="FD187" s="288"/>
      <c r="FE187" s="288"/>
      <c r="FF187" s="288"/>
      <c r="FG187" s="288"/>
      <c r="FH187" s="288"/>
      <c r="FI187" s="288"/>
      <c r="FJ187" s="288"/>
      <c r="FK187" s="288"/>
      <c r="FL187" s="288"/>
      <c r="FM187" s="288"/>
      <c r="FN187" s="288"/>
      <c r="FO187" s="288"/>
      <c r="FP187" s="288"/>
      <c r="FQ187" s="288"/>
      <c r="FR187" s="288"/>
      <c r="FS187" s="288"/>
      <c r="FT187" s="288"/>
      <c r="FU187" s="288"/>
      <c r="FV187" s="288"/>
      <c r="FW187" s="288"/>
      <c r="FX187" s="288"/>
      <c r="FY187" s="288"/>
      <c r="FZ187" s="288"/>
      <c r="GA187" s="288"/>
      <c r="GB187" s="288"/>
      <c r="GC187" s="288"/>
      <c r="GD187" s="288"/>
      <c r="GE187" s="288"/>
      <c r="GF187" s="288"/>
      <c r="GG187" s="288"/>
      <c r="GH187" s="288"/>
      <c r="GI187" s="288"/>
      <c r="GJ187" s="288"/>
      <c r="GK187" s="288"/>
      <c r="GL187" s="288"/>
      <c r="GM187" s="288"/>
      <c r="GN187" s="288"/>
      <c r="GO187" s="288"/>
      <c r="GP187" s="288"/>
      <c r="GQ187" s="288"/>
      <c r="GR187" s="288"/>
      <c r="GS187" s="288"/>
      <c r="GT187" s="288"/>
      <c r="GU187" s="288"/>
      <c r="GV187" s="288"/>
      <c r="GW187" s="288"/>
      <c r="GX187" s="288"/>
      <c r="GY187" s="288"/>
      <c r="GZ187" s="288"/>
      <c r="HA187" s="288"/>
      <c r="HB187" s="288"/>
    </row>
    <row r="188" spans="1:210" ht="22.5" customHeight="1" x14ac:dyDescent="0.2">
      <c r="A188" s="317" t="s">
        <v>459</v>
      </c>
      <c r="B188" s="325" t="s">
        <v>427</v>
      </c>
      <c r="C188" s="299" t="s">
        <v>463</v>
      </c>
      <c r="D188" s="326" t="s">
        <v>464</v>
      </c>
      <c r="E188" s="278" t="s">
        <v>124</v>
      </c>
      <c r="F188" s="279" t="s">
        <v>101</v>
      </c>
      <c r="G188" s="351" t="s">
        <v>102</v>
      </c>
      <c r="H188" s="310">
        <f t="shared" si="15"/>
        <v>170</v>
      </c>
      <c r="I188" s="310">
        <f t="shared" si="16"/>
        <v>190</v>
      </c>
      <c r="J188" s="310">
        <f t="shared" si="17"/>
        <v>220</v>
      </c>
      <c r="K188" s="283" t="s">
        <v>353</v>
      </c>
      <c r="L188" s="385"/>
      <c r="M188" s="385"/>
      <c r="N188" s="385"/>
      <c r="O188" s="385"/>
      <c r="P188" s="385"/>
      <c r="Q188" s="385"/>
      <c r="R188" s="287"/>
      <c r="S188" s="287"/>
      <c r="T188" s="287"/>
      <c r="U188" s="287"/>
      <c r="V188" s="287"/>
      <c r="W188" s="287"/>
      <c r="X188" s="287"/>
      <c r="Y188" s="287"/>
      <c r="Z188" s="288"/>
      <c r="AA188" s="288"/>
      <c r="AB188" s="288"/>
      <c r="AC188" s="288"/>
      <c r="AD188" s="288"/>
      <c r="AE188" s="288"/>
      <c r="AF188" s="287"/>
      <c r="AG188" s="287"/>
      <c r="AH188" s="287"/>
      <c r="AI188" s="287"/>
      <c r="AJ188" s="287"/>
      <c r="AK188" s="287"/>
      <c r="AL188" s="287"/>
      <c r="AM188" s="287"/>
      <c r="AN188" s="287"/>
      <c r="AO188" s="287"/>
      <c r="AP188" s="287"/>
      <c r="AQ188" s="287"/>
      <c r="AR188" s="287"/>
      <c r="AS188" s="287"/>
      <c r="AT188" s="287"/>
      <c r="AU188" s="287"/>
      <c r="AV188" s="287"/>
      <c r="AW188" s="287"/>
      <c r="AX188" s="287"/>
      <c r="AY188" s="287"/>
      <c r="AZ188" s="287"/>
      <c r="BA188" s="287"/>
      <c r="BB188" s="287"/>
      <c r="BC188" s="287"/>
      <c r="BD188" s="287"/>
      <c r="BE188" s="287"/>
      <c r="BF188" s="287"/>
      <c r="BG188" s="287"/>
      <c r="BH188" s="287"/>
      <c r="BI188" s="287"/>
      <c r="BJ188" s="287"/>
      <c r="BK188" s="287"/>
      <c r="BL188" s="287"/>
      <c r="BM188" s="287"/>
      <c r="BN188" s="287"/>
      <c r="BO188" s="287"/>
      <c r="BP188" s="287"/>
      <c r="BQ188" s="287"/>
      <c r="BR188" s="287"/>
      <c r="BS188" s="287"/>
      <c r="BT188" s="287"/>
      <c r="BU188" s="287">
        <v>100</v>
      </c>
      <c r="BV188" s="287">
        <v>120</v>
      </c>
      <c r="BW188" s="287">
        <v>150</v>
      </c>
      <c r="BX188" s="286">
        <v>70</v>
      </c>
      <c r="BY188" s="286">
        <v>70</v>
      </c>
      <c r="BZ188" s="286">
        <v>70</v>
      </c>
      <c r="CA188" s="287"/>
      <c r="CB188" s="287"/>
      <c r="CC188" s="287"/>
      <c r="CD188" s="287"/>
      <c r="CE188" s="287"/>
      <c r="CF188" s="287"/>
      <c r="CG188" s="287"/>
      <c r="CH188" s="287"/>
      <c r="CI188" s="288"/>
      <c r="CJ188" s="288"/>
      <c r="CK188" s="288"/>
      <c r="CL188" s="288"/>
      <c r="CM188" s="288"/>
      <c r="CN188" s="288"/>
      <c r="CO188" s="288"/>
      <c r="CP188" s="288"/>
      <c r="CQ188" s="288"/>
      <c r="CR188" s="288"/>
      <c r="CS188" s="288"/>
      <c r="CT188" s="288"/>
      <c r="CU188" s="288"/>
      <c r="CV188" s="288"/>
      <c r="CW188" s="288"/>
      <c r="CX188" s="288"/>
      <c r="CY188" s="288"/>
      <c r="CZ188" s="288"/>
      <c r="DA188" s="288"/>
      <c r="DB188" s="288"/>
      <c r="DC188" s="288"/>
      <c r="DD188" s="288"/>
      <c r="DE188" s="288"/>
      <c r="DF188" s="288"/>
      <c r="DG188" s="288"/>
      <c r="DH188" s="288"/>
      <c r="DI188" s="288"/>
      <c r="DJ188" s="288"/>
      <c r="DK188" s="288"/>
      <c r="DL188" s="288"/>
      <c r="DM188" s="288"/>
      <c r="DN188" s="288"/>
      <c r="DO188" s="288"/>
      <c r="DP188" s="288"/>
      <c r="DQ188" s="288"/>
      <c r="DR188" s="288"/>
      <c r="DS188" s="288"/>
      <c r="DT188" s="288"/>
      <c r="DU188" s="288"/>
      <c r="DV188" s="288"/>
      <c r="DW188" s="288"/>
      <c r="DX188" s="288"/>
      <c r="DY188" s="288"/>
      <c r="DZ188" s="288"/>
      <c r="EA188" s="288"/>
      <c r="EB188" s="288"/>
      <c r="EC188" s="288"/>
      <c r="ED188" s="288"/>
      <c r="EE188" s="288"/>
      <c r="EF188" s="288"/>
      <c r="EG188" s="288"/>
      <c r="EH188" s="288"/>
      <c r="EI188" s="288"/>
      <c r="EJ188" s="288"/>
      <c r="EK188" s="288"/>
      <c r="EL188" s="288"/>
      <c r="EM188" s="288"/>
      <c r="EN188" s="288"/>
      <c r="EO188" s="288"/>
      <c r="EP188" s="288"/>
      <c r="EQ188" s="288"/>
      <c r="ER188" s="288"/>
      <c r="ES188" s="288"/>
      <c r="ET188" s="288"/>
      <c r="EU188" s="288"/>
      <c r="EV188" s="288"/>
      <c r="EW188" s="288"/>
      <c r="EX188" s="288"/>
      <c r="EY188" s="288"/>
      <c r="EZ188" s="288"/>
      <c r="FA188" s="288"/>
      <c r="FB188" s="288"/>
      <c r="FC188" s="288"/>
      <c r="FD188" s="288"/>
      <c r="FE188" s="288"/>
      <c r="FF188" s="288"/>
      <c r="FG188" s="288"/>
      <c r="FH188" s="288"/>
      <c r="FI188" s="288"/>
      <c r="FJ188" s="288"/>
      <c r="FK188" s="288"/>
      <c r="FL188" s="288"/>
      <c r="FM188" s="288"/>
      <c r="FN188" s="288"/>
      <c r="FO188" s="288"/>
      <c r="FP188" s="288"/>
      <c r="FQ188" s="288"/>
      <c r="FR188" s="288"/>
      <c r="FS188" s="288"/>
      <c r="FT188" s="288"/>
      <c r="FU188" s="288"/>
      <c r="FV188" s="288"/>
      <c r="FW188" s="288"/>
      <c r="FX188" s="288"/>
      <c r="FY188" s="288"/>
      <c r="FZ188" s="288"/>
      <c r="GA188" s="288"/>
      <c r="GB188" s="288"/>
      <c r="GC188" s="288"/>
      <c r="GD188" s="288"/>
      <c r="GE188" s="288"/>
      <c r="GF188" s="288"/>
      <c r="GG188" s="288"/>
      <c r="GH188" s="288"/>
      <c r="GI188" s="288"/>
      <c r="GJ188" s="288"/>
      <c r="GK188" s="288"/>
      <c r="GL188" s="288"/>
      <c r="GM188" s="288"/>
      <c r="GN188" s="288"/>
      <c r="GO188" s="288"/>
      <c r="GP188" s="288"/>
      <c r="GQ188" s="288"/>
      <c r="GR188" s="288"/>
      <c r="GS188" s="288"/>
      <c r="GT188" s="288"/>
      <c r="GU188" s="288"/>
      <c r="GV188" s="288"/>
      <c r="GW188" s="288"/>
      <c r="GX188" s="288"/>
      <c r="GY188" s="288"/>
      <c r="GZ188" s="288"/>
      <c r="HA188" s="288"/>
      <c r="HB188" s="288"/>
    </row>
    <row r="189" spans="1:210" ht="22.5" customHeight="1" x14ac:dyDescent="0.2">
      <c r="A189" s="317" t="s">
        <v>459</v>
      </c>
      <c r="B189" s="325" t="s">
        <v>427</v>
      </c>
      <c r="C189" s="299" t="s">
        <v>463</v>
      </c>
      <c r="D189" s="326" t="s">
        <v>464</v>
      </c>
      <c r="E189" s="278" t="s">
        <v>372</v>
      </c>
      <c r="F189" s="279" t="s">
        <v>462</v>
      </c>
      <c r="G189" s="351" t="s">
        <v>94</v>
      </c>
      <c r="H189" s="310">
        <f t="shared" si="15"/>
        <v>73</v>
      </c>
      <c r="I189" s="310">
        <f t="shared" si="16"/>
        <v>82</v>
      </c>
      <c r="J189" s="310">
        <f t="shared" si="17"/>
        <v>90</v>
      </c>
      <c r="K189" s="283" t="s">
        <v>353</v>
      </c>
      <c r="L189" s="385"/>
      <c r="M189" s="385"/>
      <c r="N189" s="385"/>
      <c r="O189" s="385"/>
      <c r="P189" s="385"/>
      <c r="Q189" s="385"/>
      <c r="R189" s="287"/>
      <c r="S189" s="287"/>
      <c r="T189" s="287"/>
      <c r="U189" s="287"/>
      <c r="V189" s="287"/>
      <c r="W189" s="287"/>
      <c r="X189" s="287"/>
      <c r="Y189" s="287"/>
      <c r="Z189" s="288"/>
      <c r="AA189" s="288"/>
      <c r="AB189" s="288"/>
      <c r="AC189" s="288"/>
      <c r="AD189" s="288"/>
      <c r="AE189" s="288"/>
      <c r="AF189" s="287"/>
      <c r="AG189" s="287"/>
      <c r="AH189" s="287"/>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287"/>
      <c r="BK189" s="287"/>
      <c r="BL189" s="287"/>
      <c r="BM189" s="287"/>
      <c r="BN189" s="287"/>
      <c r="BO189" s="287"/>
      <c r="BP189" s="287"/>
      <c r="BQ189" s="287"/>
      <c r="BR189" s="287"/>
      <c r="BS189" s="287"/>
      <c r="BT189" s="287"/>
      <c r="BU189" s="287">
        <v>10</v>
      </c>
      <c r="BV189" s="287">
        <v>15</v>
      </c>
      <c r="BW189" s="287">
        <v>20</v>
      </c>
      <c r="BX189" s="287">
        <v>7</v>
      </c>
      <c r="BY189" s="287">
        <v>7</v>
      </c>
      <c r="BZ189" s="287">
        <v>7</v>
      </c>
      <c r="CA189" s="287">
        <v>56</v>
      </c>
      <c r="CB189" s="287">
        <v>60</v>
      </c>
      <c r="CC189" s="287">
        <v>63</v>
      </c>
      <c r="CD189" s="287"/>
      <c r="CE189" s="287"/>
      <c r="CF189" s="287"/>
      <c r="CG189" s="287"/>
      <c r="CH189" s="287"/>
      <c r="CI189" s="288"/>
      <c r="CJ189" s="288"/>
      <c r="CK189" s="288"/>
      <c r="CL189" s="288"/>
      <c r="CM189" s="288"/>
      <c r="CN189" s="288"/>
      <c r="CO189" s="288"/>
      <c r="CP189" s="288"/>
      <c r="CQ189" s="288"/>
      <c r="CR189" s="288"/>
      <c r="CS189" s="288"/>
      <c r="CT189" s="288"/>
      <c r="CU189" s="288"/>
      <c r="CV189" s="288"/>
      <c r="CW189" s="288"/>
      <c r="CX189" s="288"/>
      <c r="CY189" s="288"/>
      <c r="CZ189" s="288"/>
      <c r="DA189" s="288"/>
      <c r="DB189" s="288"/>
      <c r="DC189" s="288"/>
      <c r="DD189" s="288"/>
      <c r="DE189" s="288"/>
      <c r="DF189" s="288"/>
      <c r="DG189" s="288"/>
      <c r="DH189" s="288"/>
      <c r="DI189" s="288"/>
      <c r="DJ189" s="288"/>
      <c r="DK189" s="288"/>
      <c r="DL189" s="288"/>
      <c r="DM189" s="288"/>
      <c r="DN189" s="288"/>
      <c r="DO189" s="288"/>
      <c r="DP189" s="288"/>
      <c r="DQ189" s="288"/>
      <c r="DR189" s="288"/>
      <c r="DS189" s="288"/>
      <c r="DT189" s="288"/>
      <c r="DU189" s="288"/>
      <c r="DV189" s="288"/>
      <c r="DW189" s="288"/>
      <c r="DX189" s="288"/>
      <c r="DY189" s="288"/>
      <c r="DZ189" s="288"/>
      <c r="EA189" s="288"/>
      <c r="EB189" s="288"/>
      <c r="EC189" s="288"/>
      <c r="ED189" s="288"/>
      <c r="EE189" s="288"/>
      <c r="EF189" s="288"/>
      <c r="EG189" s="288"/>
      <c r="EH189" s="288"/>
      <c r="EI189" s="288"/>
      <c r="EJ189" s="288"/>
      <c r="EK189" s="288"/>
      <c r="EL189" s="288"/>
      <c r="EM189" s="288"/>
      <c r="EN189" s="288"/>
      <c r="EO189" s="288"/>
      <c r="EP189" s="288"/>
      <c r="EQ189" s="288"/>
      <c r="ER189" s="288"/>
      <c r="ES189" s="288"/>
      <c r="ET189" s="288"/>
      <c r="EU189" s="288"/>
      <c r="EV189" s="288"/>
      <c r="EW189" s="288"/>
      <c r="EX189" s="288"/>
      <c r="EY189" s="288"/>
      <c r="EZ189" s="288"/>
      <c r="FA189" s="288"/>
      <c r="FB189" s="288"/>
      <c r="FC189" s="288"/>
      <c r="FD189" s="288"/>
      <c r="FE189" s="288"/>
      <c r="FF189" s="288"/>
      <c r="FG189" s="288"/>
      <c r="FH189" s="288"/>
      <c r="FI189" s="288"/>
      <c r="FJ189" s="288"/>
      <c r="FK189" s="288"/>
      <c r="FL189" s="288"/>
      <c r="FM189" s="288"/>
      <c r="FN189" s="288"/>
      <c r="FO189" s="288"/>
      <c r="FP189" s="288"/>
      <c r="FQ189" s="288"/>
      <c r="FR189" s="288"/>
      <c r="FS189" s="288"/>
      <c r="FT189" s="288"/>
      <c r="FU189" s="288"/>
      <c r="FV189" s="288"/>
      <c r="FW189" s="288"/>
      <c r="FX189" s="288"/>
      <c r="FY189" s="288"/>
      <c r="FZ189" s="288"/>
      <c r="GA189" s="288"/>
      <c r="GB189" s="288"/>
      <c r="GC189" s="288"/>
      <c r="GD189" s="288"/>
      <c r="GE189" s="288"/>
      <c r="GF189" s="288"/>
      <c r="GG189" s="288"/>
      <c r="GH189" s="288"/>
      <c r="GI189" s="288"/>
      <c r="GJ189" s="288"/>
      <c r="GK189" s="288"/>
      <c r="GL189" s="288"/>
      <c r="GM189" s="288"/>
      <c r="GN189" s="288"/>
      <c r="GO189" s="288"/>
      <c r="GP189" s="288"/>
      <c r="GQ189" s="288"/>
      <c r="GR189" s="288"/>
      <c r="GS189" s="288"/>
      <c r="GT189" s="288"/>
      <c r="GU189" s="288"/>
      <c r="GV189" s="288"/>
      <c r="GW189" s="288"/>
      <c r="GX189" s="288"/>
      <c r="GY189" s="288"/>
      <c r="GZ189" s="288"/>
      <c r="HA189" s="288"/>
      <c r="HB189" s="288"/>
    </row>
    <row r="190" spans="1:210" ht="22.5" customHeight="1" x14ac:dyDescent="0.2">
      <c r="A190" s="317" t="s">
        <v>459</v>
      </c>
      <c r="B190" s="325" t="s">
        <v>427</v>
      </c>
      <c r="C190" s="299" t="s">
        <v>463</v>
      </c>
      <c r="D190" s="326" t="s">
        <v>464</v>
      </c>
      <c r="E190" s="278" t="s">
        <v>372</v>
      </c>
      <c r="F190" s="279" t="s">
        <v>101</v>
      </c>
      <c r="G190" s="351" t="s">
        <v>102</v>
      </c>
      <c r="H190" s="310">
        <f t="shared" si="15"/>
        <v>1010</v>
      </c>
      <c r="I190" s="310">
        <f t="shared" si="16"/>
        <v>1140</v>
      </c>
      <c r="J190" s="310">
        <f t="shared" si="17"/>
        <v>1220</v>
      </c>
      <c r="K190" s="283" t="s">
        <v>353</v>
      </c>
      <c r="L190" s="385"/>
      <c r="M190" s="385"/>
      <c r="N190" s="385"/>
      <c r="O190" s="385"/>
      <c r="P190" s="385"/>
      <c r="Q190" s="385"/>
      <c r="R190" s="287"/>
      <c r="S190" s="287"/>
      <c r="T190" s="287"/>
      <c r="U190" s="287"/>
      <c r="V190" s="287"/>
      <c r="W190" s="287"/>
      <c r="X190" s="287"/>
      <c r="Y190" s="287"/>
      <c r="Z190" s="288"/>
      <c r="AA190" s="288"/>
      <c r="AB190" s="288"/>
      <c r="AC190" s="288"/>
      <c r="AD190" s="288"/>
      <c r="AE190" s="288"/>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L190" s="287"/>
      <c r="BM190" s="287"/>
      <c r="BN190" s="287"/>
      <c r="BO190" s="287"/>
      <c r="BP190" s="287"/>
      <c r="BQ190" s="287"/>
      <c r="BR190" s="287"/>
      <c r="BS190" s="287"/>
      <c r="BT190" s="287"/>
      <c r="BU190" s="287">
        <v>100</v>
      </c>
      <c r="BV190" s="287">
        <v>120</v>
      </c>
      <c r="BW190" s="287">
        <v>150</v>
      </c>
      <c r="BX190" s="286">
        <v>70</v>
      </c>
      <c r="BY190" s="286">
        <v>70</v>
      </c>
      <c r="BZ190" s="286">
        <v>70</v>
      </c>
      <c r="CA190" s="287">
        <v>840</v>
      </c>
      <c r="CB190" s="287">
        <v>950</v>
      </c>
      <c r="CC190" s="287">
        <v>1000</v>
      </c>
      <c r="CD190" s="287"/>
      <c r="CE190" s="287"/>
      <c r="CF190" s="287"/>
      <c r="CG190" s="287"/>
      <c r="CH190" s="287"/>
      <c r="CI190" s="288"/>
      <c r="CJ190" s="288"/>
      <c r="CK190" s="288"/>
      <c r="CL190" s="288"/>
      <c r="CM190" s="288"/>
      <c r="CN190" s="288"/>
      <c r="CO190" s="288"/>
      <c r="CP190" s="288"/>
      <c r="CQ190" s="288"/>
      <c r="CR190" s="288"/>
      <c r="CS190" s="288"/>
      <c r="CT190" s="288"/>
      <c r="CU190" s="288"/>
      <c r="CV190" s="288"/>
      <c r="CW190" s="288"/>
      <c r="CX190" s="288"/>
      <c r="CY190" s="288"/>
      <c r="CZ190" s="288"/>
      <c r="DA190" s="288"/>
      <c r="DB190" s="288"/>
      <c r="DC190" s="288"/>
      <c r="DD190" s="288"/>
      <c r="DE190" s="288"/>
      <c r="DF190" s="288"/>
      <c r="DG190" s="288"/>
      <c r="DH190" s="288"/>
      <c r="DI190" s="288"/>
      <c r="DJ190" s="288"/>
      <c r="DK190" s="288"/>
      <c r="DL190" s="288"/>
      <c r="DM190" s="288"/>
      <c r="DN190" s="288"/>
      <c r="DO190" s="288"/>
      <c r="DP190" s="288"/>
      <c r="DQ190" s="288"/>
      <c r="DR190" s="288"/>
      <c r="DS190" s="288"/>
      <c r="DT190" s="288"/>
      <c r="DU190" s="288"/>
      <c r="DV190" s="288"/>
      <c r="DW190" s="288"/>
      <c r="DX190" s="288"/>
      <c r="DY190" s="288"/>
      <c r="DZ190" s="288"/>
      <c r="EA190" s="288"/>
      <c r="EB190" s="288"/>
      <c r="EC190" s="288"/>
      <c r="ED190" s="288"/>
      <c r="EE190" s="288"/>
      <c r="EF190" s="288"/>
      <c r="EG190" s="288"/>
      <c r="EH190" s="288"/>
      <c r="EI190" s="288"/>
      <c r="EJ190" s="288"/>
      <c r="EK190" s="288"/>
      <c r="EL190" s="288"/>
      <c r="EM190" s="288"/>
      <c r="EN190" s="288"/>
      <c r="EO190" s="288"/>
      <c r="EP190" s="288"/>
      <c r="EQ190" s="288"/>
      <c r="ER190" s="288"/>
      <c r="ES190" s="288"/>
      <c r="ET190" s="288"/>
      <c r="EU190" s="288"/>
      <c r="EV190" s="288"/>
      <c r="EW190" s="288"/>
      <c r="EX190" s="288"/>
      <c r="EY190" s="288"/>
      <c r="EZ190" s="288"/>
      <c r="FA190" s="288"/>
      <c r="FB190" s="288"/>
      <c r="FC190" s="288"/>
      <c r="FD190" s="288"/>
      <c r="FE190" s="288"/>
      <c r="FF190" s="288"/>
      <c r="FG190" s="288"/>
      <c r="FH190" s="288"/>
      <c r="FI190" s="288"/>
      <c r="FJ190" s="288"/>
      <c r="FK190" s="288"/>
      <c r="FL190" s="288"/>
      <c r="FM190" s="288"/>
      <c r="FN190" s="288"/>
      <c r="FO190" s="288"/>
      <c r="FP190" s="288"/>
      <c r="FQ190" s="288"/>
      <c r="FR190" s="288"/>
      <c r="FS190" s="288"/>
      <c r="FT190" s="288"/>
      <c r="FU190" s="288"/>
      <c r="FV190" s="288"/>
      <c r="FW190" s="288"/>
      <c r="FX190" s="288"/>
      <c r="FY190" s="288"/>
      <c r="FZ190" s="288"/>
      <c r="GA190" s="288"/>
      <c r="GB190" s="288"/>
      <c r="GC190" s="288"/>
      <c r="GD190" s="288"/>
      <c r="GE190" s="288"/>
      <c r="GF190" s="288"/>
      <c r="GG190" s="288"/>
      <c r="GH190" s="288"/>
      <c r="GI190" s="288"/>
      <c r="GJ190" s="288"/>
      <c r="GK190" s="288"/>
      <c r="GL190" s="288"/>
      <c r="GM190" s="288"/>
      <c r="GN190" s="288"/>
      <c r="GO190" s="288"/>
      <c r="GP190" s="288"/>
      <c r="GQ190" s="288"/>
      <c r="GR190" s="288"/>
      <c r="GS190" s="288"/>
      <c r="GT190" s="288"/>
      <c r="GU190" s="288"/>
      <c r="GV190" s="288"/>
      <c r="GW190" s="288"/>
      <c r="GX190" s="288"/>
      <c r="GY190" s="288"/>
      <c r="GZ190" s="288"/>
      <c r="HA190" s="288"/>
      <c r="HB190" s="288"/>
    </row>
    <row r="191" spans="1:210" ht="54" customHeight="1" x14ac:dyDescent="0.2">
      <c r="A191" s="317" t="s">
        <v>459</v>
      </c>
      <c r="B191" s="325" t="s">
        <v>427</v>
      </c>
      <c r="C191" s="299" t="s">
        <v>463</v>
      </c>
      <c r="D191" s="326" t="s">
        <v>464</v>
      </c>
      <c r="E191" s="278" t="s">
        <v>99</v>
      </c>
      <c r="F191" s="279" t="s">
        <v>462</v>
      </c>
      <c r="G191" s="296" t="s">
        <v>94</v>
      </c>
      <c r="H191" s="310">
        <f t="shared" si="15"/>
        <v>99</v>
      </c>
      <c r="I191" s="310">
        <f t="shared" si="16"/>
        <v>112</v>
      </c>
      <c r="J191" s="310">
        <f t="shared" si="17"/>
        <v>139</v>
      </c>
      <c r="K191" s="283" t="s">
        <v>353</v>
      </c>
      <c r="L191" s="287"/>
      <c r="M191" s="287"/>
      <c r="N191" s="287"/>
      <c r="O191" s="287"/>
      <c r="P191" s="287"/>
      <c r="Q191" s="287"/>
      <c r="R191" s="287"/>
      <c r="S191" s="287"/>
      <c r="T191" s="287"/>
      <c r="U191" s="287"/>
      <c r="V191" s="287"/>
      <c r="W191" s="287"/>
      <c r="X191" s="287"/>
      <c r="Y191" s="287"/>
      <c r="Z191" s="288"/>
      <c r="AA191" s="288"/>
      <c r="AB191" s="288"/>
      <c r="AC191" s="288"/>
      <c r="AD191" s="288"/>
      <c r="AE191" s="288"/>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c r="BO191" s="287"/>
      <c r="BP191" s="287"/>
      <c r="BQ191" s="287"/>
      <c r="BR191" s="287"/>
      <c r="BS191" s="287"/>
      <c r="BT191" s="287"/>
      <c r="BU191" s="287">
        <v>50</v>
      </c>
      <c r="BV191" s="287">
        <v>55</v>
      </c>
      <c r="BW191" s="287">
        <v>60</v>
      </c>
      <c r="BX191" s="284"/>
      <c r="BY191" s="284"/>
      <c r="BZ191" s="284"/>
      <c r="CA191" s="284">
        <v>48</v>
      </c>
      <c r="CB191" s="284">
        <v>55</v>
      </c>
      <c r="CC191" s="284">
        <v>57</v>
      </c>
      <c r="CD191" s="286"/>
      <c r="CE191" s="286"/>
      <c r="CF191" s="286">
        <v>20</v>
      </c>
      <c r="CG191" s="287"/>
      <c r="CH191" s="287"/>
      <c r="CI191" s="288"/>
      <c r="CJ191" s="288"/>
      <c r="CK191" s="288"/>
      <c r="CL191" s="288"/>
      <c r="CM191" s="288"/>
      <c r="CN191" s="288"/>
      <c r="CO191" s="288"/>
      <c r="CP191" s="288"/>
      <c r="CQ191" s="288"/>
      <c r="CR191" s="288"/>
      <c r="CS191" s="288"/>
      <c r="CT191" s="288"/>
      <c r="CU191" s="288"/>
      <c r="CV191" s="288"/>
      <c r="CW191" s="288"/>
      <c r="CX191" s="288"/>
      <c r="CY191" s="288"/>
      <c r="CZ191" s="288"/>
      <c r="DA191" s="288"/>
      <c r="DB191" s="288"/>
      <c r="DC191" s="288"/>
      <c r="DD191" s="288"/>
      <c r="DE191" s="288"/>
      <c r="DF191" s="288"/>
      <c r="DG191" s="288"/>
      <c r="DH191" s="288"/>
      <c r="DI191" s="288"/>
      <c r="DJ191" s="288"/>
      <c r="DK191" s="288"/>
      <c r="DL191" s="288"/>
      <c r="DM191" s="288"/>
      <c r="DN191" s="288"/>
      <c r="DO191" s="288"/>
      <c r="DP191" s="288"/>
      <c r="DQ191" s="288"/>
      <c r="DR191" s="288"/>
      <c r="DS191" s="288"/>
      <c r="DT191" s="288"/>
      <c r="DU191" s="288"/>
      <c r="DV191" s="288"/>
      <c r="DW191" s="288"/>
      <c r="DX191" s="288"/>
      <c r="DY191" s="288"/>
      <c r="DZ191" s="288"/>
      <c r="EA191" s="288"/>
      <c r="EB191" s="288"/>
      <c r="EC191" s="288"/>
      <c r="ED191" s="288"/>
      <c r="EE191" s="288"/>
      <c r="EF191" s="288"/>
      <c r="EG191" s="288"/>
      <c r="EH191" s="288"/>
      <c r="EI191" s="288"/>
      <c r="EJ191" s="288"/>
      <c r="EK191" s="288"/>
      <c r="EL191" s="288"/>
      <c r="EM191" s="288"/>
      <c r="EN191" s="288"/>
      <c r="EO191" s="288"/>
      <c r="EP191" s="288"/>
      <c r="EQ191" s="288"/>
      <c r="ER191" s="288"/>
      <c r="ES191" s="288"/>
      <c r="ET191" s="288"/>
      <c r="EU191" s="288"/>
      <c r="EV191" s="288"/>
      <c r="EW191" s="288"/>
      <c r="EX191" s="288"/>
      <c r="EY191" s="288"/>
      <c r="EZ191" s="288"/>
      <c r="FA191" s="288"/>
      <c r="FB191" s="288"/>
      <c r="FC191" s="288"/>
      <c r="FD191" s="288"/>
      <c r="FE191" s="288"/>
      <c r="FF191" s="288"/>
      <c r="FG191" s="288"/>
      <c r="FH191" s="288"/>
      <c r="FI191" s="288"/>
      <c r="FJ191" s="288"/>
      <c r="FK191" s="288"/>
      <c r="FL191" s="288"/>
      <c r="FM191" s="288"/>
      <c r="FN191" s="288"/>
      <c r="FO191" s="288"/>
      <c r="FP191" s="288"/>
      <c r="FQ191" s="288"/>
      <c r="FR191" s="288"/>
      <c r="FS191" s="288"/>
      <c r="FT191" s="288"/>
      <c r="FU191" s="288"/>
      <c r="FV191" s="288"/>
      <c r="FW191" s="288"/>
      <c r="FX191" s="288"/>
      <c r="FY191" s="288">
        <v>1</v>
      </c>
      <c r="FZ191" s="288">
        <v>2</v>
      </c>
      <c r="GA191" s="288">
        <v>2</v>
      </c>
      <c r="GB191" s="288"/>
      <c r="GC191" s="288"/>
      <c r="GD191" s="288"/>
      <c r="GE191" s="288"/>
      <c r="GF191" s="288"/>
      <c r="GG191" s="288"/>
      <c r="GH191" s="288"/>
      <c r="GI191" s="288"/>
      <c r="GJ191" s="288"/>
      <c r="GK191" s="288"/>
      <c r="GL191" s="288"/>
      <c r="GM191" s="288"/>
      <c r="GN191" s="288"/>
      <c r="GO191" s="288"/>
      <c r="GP191" s="288"/>
      <c r="GQ191" s="288"/>
      <c r="GR191" s="288"/>
      <c r="GS191" s="288"/>
      <c r="GT191" s="288"/>
      <c r="GU191" s="288"/>
      <c r="GV191" s="288"/>
      <c r="GW191" s="288"/>
      <c r="GX191" s="288"/>
      <c r="GY191" s="288"/>
      <c r="GZ191" s="288"/>
      <c r="HA191" s="288"/>
      <c r="HB191" s="288"/>
    </row>
    <row r="192" spans="1:210" ht="53.25" customHeight="1" x14ac:dyDescent="0.2">
      <c r="A192" s="311" t="s">
        <v>459</v>
      </c>
      <c r="B192" s="312" t="s">
        <v>427</v>
      </c>
      <c r="C192" s="289" t="s">
        <v>463</v>
      </c>
      <c r="D192" s="318" t="s">
        <v>464</v>
      </c>
      <c r="E192" s="278" t="s">
        <v>99</v>
      </c>
      <c r="F192" s="279" t="s">
        <v>101</v>
      </c>
      <c r="G192" s="351" t="s">
        <v>102</v>
      </c>
      <c r="H192" s="310">
        <f t="shared" si="15"/>
        <v>1830</v>
      </c>
      <c r="I192" s="310">
        <f t="shared" si="16"/>
        <v>2062</v>
      </c>
      <c r="J192" s="310">
        <f t="shared" si="17"/>
        <v>2012</v>
      </c>
      <c r="K192" s="283" t="s">
        <v>353</v>
      </c>
      <c r="L192" s="385"/>
      <c r="M192" s="385"/>
      <c r="N192" s="385"/>
      <c r="O192" s="385"/>
      <c r="P192" s="385"/>
      <c r="Q192" s="385"/>
      <c r="R192" s="287"/>
      <c r="S192" s="287"/>
      <c r="T192" s="287"/>
      <c r="U192" s="287"/>
      <c r="V192" s="287"/>
      <c r="W192" s="287"/>
      <c r="X192" s="287"/>
      <c r="Y192" s="287"/>
      <c r="Z192" s="288"/>
      <c r="AA192" s="288"/>
      <c r="AB192" s="288"/>
      <c r="AC192" s="288"/>
      <c r="AD192" s="288"/>
      <c r="AE192" s="288"/>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L192" s="287"/>
      <c r="BM192" s="287"/>
      <c r="BN192" s="287"/>
      <c r="BO192" s="287"/>
      <c r="BP192" s="287"/>
      <c r="BQ192" s="287"/>
      <c r="BR192" s="287"/>
      <c r="BS192" s="287"/>
      <c r="BT192" s="287"/>
      <c r="BU192" s="287">
        <v>1100</v>
      </c>
      <c r="BV192" s="287">
        <v>1200</v>
      </c>
      <c r="BW192" s="287">
        <v>1200</v>
      </c>
      <c r="BX192" s="286"/>
      <c r="BY192" s="286"/>
      <c r="BZ192" s="286"/>
      <c r="CA192" s="287">
        <v>720</v>
      </c>
      <c r="CB192" s="287">
        <v>850</v>
      </c>
      <c r="CC192" s="287">
        <v>800</v>
      </c>
      <c r="CD192" s="287"/>
      <c r="CE192" s="287"/>
      <c r="CF192" s="287"/>
      <c r="CG192" s="287"/>
      <c r="CH192" s="287"/>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8"/>
      <c r="DF192" s="288"/>
      <c r="DG192" s="288"/>
      <c r="DH192" s="288"/>
      <c r="DI192" s="288"/>
      <c r="DJ192" s="288"/>
      <c r="DK192" s="288"/>
      <c r="DL192" s="288"/>
      <c r="DM192" s="288"/>
      <c r="DN192" s="288"/>
      <c r="DO192" s="288"/>
      <c r="DP192" s="288"/>
      <c r="DQ192" s="288"/>
      <c r="DR192" s="288"/>
      <c r="DS192" s="288"/>
      <c r="DT192" s="288"/>
      <c r="DU192" s="288"/>
      <c r="DV192" s="288"/>
      <c r="DW192" s="288"/>
      <c r="DX192" s="288"/>
      <c r="DY192" s="288"/>
      <c r="DZ192" s="288"/>
      <c r="EA192" s="288"/>
      <c r="EB192" s="288"/>
      <c r="EC192" s="288"/>
      <c r="ED192" s="288"/>
      <c r="EE192" s="288"/>
      <c r="EF192" s="288"/>
      <c r="EG192" s="288"/>
      <c r="EH192" s="288"/>
      <c r="EI192" s="288"/>
      <c r="EJ192" s="288"/>
      <c r="EK192" s="288"/>
      <c r="EL192" s="288"/>
      <c r="EM192" s="288"/>
      <c r="EN192" s="288"/>
      <c r="EO192" s="288"/>
      <c r="EP192" s="288"/>
      <c r="EQ192" s="288"/>
      <c r="ER192" s="288"/>
      <c r="ES192" s="288"/>
      <c r="ET192" s="288"/>
      <c r="EU192" s="288"/>
      <c r="EV192" s="288"/>
      <c r="EW192" s="288"/>
      <c r="EX192" s="288"/>
      <c r="EY192" s="288"/>
      <c r="EZ192" s="288"/>
      <c r="FA192" s="288"/>
      <c r="FB192" s="288"/>
      <c r="FC192" s="288"/>
      <c r="FD192" s="288"/>
      <c r="FE192" s="288"/>
      <c r="FF192" s="288"/>
      <c r="FG192" s="288"/>
      <c r="FH192" s="288"/>
      <c r="FI192" s="288"/>
      <c r="FJ192" s="288"/>
      <c r="FK192" s="288"/>
      <c r="FL192" s="288"/>
      <c r="FM192" s="288"/>
      <c r="FN192" s="288"/>
      <c r="FO192" s="288"/>
      <c r="FP192" s="288"/>
      <c r="FQ192" s="288"/>
      <c r="FR192" s="288"/>
      <c r="FS192" s="288"/>
      <c r="FT192" s="288"/>
      <c r="FU192" s="288"/>
      <c r="FV192" s="288"/>
      <c r="FW192" s="288"/>
      <c r="FX192" s="288"/>
      <c r="FY192" s="288">
        <v>10</v>
      </c>
      <c r="FZ192" s="288">
        <v>12</v>
      </c>
      <c r="GA192" s="288">
        <v>12</v>
      </c>
      <c r="GB192" s="288"/>
      <c r="GC192" s="288"/>
      <c r="GD192" s="288"/>
      <c r="GE192" s="288"/>
      <c r="GF192" s="288"/>
      <c r="GG192" s="288"/>
      <c r="GH192" s="288"/>
      <c r="GI192" s="288"/>
      <c r="GJ192" s="288"/>
      <c r="GK192" s="288"/>
      <c r="GL192" s="288"/>
      <c r="GM192" s="288"/>
      <c r="GN192" s="288"/>
      <c r="GO192" s="288"/>
      <c r="GP192" s="288"/>
      <c r="GQ192" s="288"/>
      <c r="GR192" s="288"/>
      <c r="GS192" s="288"/>
      <c r="GT192" s="288"/>
      <c r="GU192" s="288"/>
      <c r="GV192" s="288"/>
      <c r="GW192" s="288"/>
      <c r="GX192" s="288"/>
      <c r="GY192" s="288"/>
      <c r="GZ192" s="288"/>
      <c r="HA192" s="288"/>
      <c r="HB192" s="288"/>
    </row>
    <row r="193" spans="1:210" ht="54" customHeight="1" x14ac:dyDescent="0.2">
      <c r="A193" s="317" t="s">
        <v>459</v>
      </c>
      <c r="B193" s="325" t="s">
        <v>427</v>
      </c>
      <c r="C193" s="299" t="s">
        <v>463</v>
      </c>
      <c r="D193" s="326" t="s">
        <v>464</v>
      </c>
      <c r="E193" s="278" t="s">
        <v>126</v>
      </c>
      <c r="F193" s="279" t="s">
        <v>462</v>
      </c>
      <c r="G193" s="351" t="s">
        <v>94</v>
      </c>
      <c r="H193" s="310">
        <f t="shared" si="15"/>
        <v>67</v>
      </c>
      <c r="I193" s="310">
        <f t="shared" si="16"/>
        <v>73</v>
      </c>
      <c r="J193" s="310">
        <f t="shared" si="17"/>
        <v>78</v>
      </c>
      <c r="K193" s="283" t="s">
        <v>353</v>
      </c>
      <c r="L193" s="385"/>
      <c r="M193" s="385"/>
      <c r="N193" s="385"/>
      <c r="O193" s="385"/>
      <c r="P193" s="385"/>
      <c r="Q193" s="385"/>
      <c r="R193" s="287"/>
      <c r="S193" s="287"/>
      <c r="T193" s="287"/>
      <c r="U193" s="287"/>
      <c r="V193" s="287"/>
      <c r="W193" s="287"/>
      <c r="X193" s="287"/>
      <c r="Y193" s="287"/>
      <c r="Z193" s="288"/>
      <c r="AA193" s="288"/>
      <c r="AB193" s="288"/>
      <c r="AC193" s="288"/>
      <c r="AD193" s="288"/>
      <c r="AE193" s="288"/>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v>45</v>
      </c>
      <c r="BV193" s="287">
        <v>50</v>
      </c>
      <c r="BW193" s="287">
        <v>55</v>
      </c>
      <c r="BX193" s="287">
        <v>7</v>
      </c>
      <c r="BY193" s="287">
        <v>7</v>
      </c>
      <c r="BZ193" s="287">
        <v>7</v>
      </c>
      <c r="CA193" s="287">
        <v>14</v>
      </c>
      <c r="CB193" s="287">
        <v>14</v>
      </c>
      <c r="CC193" s="287">
        <v>14</v>
      </c>
      <c r="CD193" s="287"/>
      <c r="CE193" s="287"/>
      <c r="CF193" s="287"/>
      <c r="CG193" s="287"/>
      <c r="CH193" s="287"/>
      <c r="CI193" s="288"/>
      <c r="CJ193" s="288"/>
      <c r="CK193" s="288"/>
      <c r="CL193" s="288"/>
      <c r="CM193" s="288"/>
      <c r="CN193" s="288"/>
      <c r="CO193" s="288"/>
      <c r="CP193" s="288"/>
      <c r="CQ193" s="288"/>
      <c r="CR193" s="288"/>
      <c r="CS193" s="288"/>
      <c r="CT193" s="288"/>
      <c r="CU193" s="288"/>
      <c r="CV193" s="288"/>
      <c r="CW193" s="288"/>
      <c r="CX193" s="288"/>
      <c r="CY193" s="288"/>
      <c r="CZ193" s="288"/>
      <c r="DA193" s="288"/>
      <c r="DB193" s="288"/>
      <c r="DC193" s="288"/>
      <c r="DD193" s="288"/>
      <c r="DE193" s="288"/>
      <c r="DF193" s="288"/>
      <c r="DG193" s="288"/>
      <c r="DH193" s="288"/>
      <c r="DI193" s="288"/>
      <c r="DJ193" s="288"/>
      <c r="DK193" s="288"/>
      <c r="DL193" s="288"/>
      <c r="DM193" s="288"/>
      <c r="DN193" s="288"/>
      <c r="DO193" s="288"/>
      <c r="DP193" s="288"/>
      <c r="DQ193" s="288"/>
      <c r="DR193" s="288"/>
      <c r="DS193" s="288"/>
      <c r="DT193" s="288"/>
      <c r="DU193" s="288"/>
      <c r="DV193" s="288"/>
      <c r="DW193" s="288"/>
      <c r="DX193" s="288"/>
      <c r="DY193" s="288"/>
      <c r="DZ193" s="288"/>
      <c r="EA193" s="288"/>
      <c r="EB193" s="288"/>
      <c r="EC193" s="288"/>
      <c r="ED193" s="288"/>
      <c r="EE193" s="288"/>
      <c r="EF193" s="288"/>
      <c r="EG193" s="288"/>
      <c r="EH193" s="288"/>
      <c r="EI193" s="288"/>
      <c r="EJ193" s="288"/>
      <c r="EK193" s="288"/>
      <c r="EL193" s="288"/>
      <c r="EM193" s="288"/>
      <c r="EN193" s="288"/>
      <c r="EO193" s="288"/>
      <c r="EP193" s="288"/>
      <c r="EQ193" s="288"/>
      <c r="ER193" s="288"/>
      <c r="ES193" s="288"/>
      <c r="ET193" s="288"/>
      <c r="EU193" s="288"/>
      <c r="EV193" s="288"/>
      <c r="EW193" s="288"/>
      <c r="EX193" s="288"/>
      <c r="EY193" s="288"/>
      <c r="EZ193" s="288"/>
      <c r="FA193" s="288"/>
      <c r="FB193" s="288"/>
      <c r="FC193" s="288"/>
      <c r="FD193" s="288"/>
      <c r="FE193" s="288"/>
      <c r="FF193" s="288"/>
      <c r="FG193" s="288"/>
      <c r="FH193" s="288"/>
      <c r="FI193" s="288"/>
      <c r="FJ193" s="288"/>
      <c r="FK193" s="288"/>
      <c r="FL193" s="288"/>
      <c r="FM193" s="288"/>
      <c r="FN193" s="288"/>
      <c r="FO193" s="288"/>
      <c r="FP193" s="288"/>
      <c r="FQ193" s="288"/>
      <c r="FR193" s="288"/>
      <c r="FS193" s="288"/>
      <c r="FT193" s="288"/>
      <c r="FU193" s="288"/>
      <c r="FV193" s="288"/>
      <c r="FW193" s="288"/>
      <c r="FX193" s="288"/>
      <c r="FY193" s="288">
        <v>1</v>
      </c>
      <c r="FZ193" s="288">
        <v>2</v>
      </c>
      <c r="GA193" s="288">
        <v>2</v>
      </c>
      <c r="GB193" s="288"/>
      <c r="GC193" s="288"/>
      <c r="GD193" s="288"/>
      <c r="GE193" s="288"/>
      <c r="GF193" s="288"/>
      <c r="GG193" s="288"/>
      <c r="GH193" s="288"/>
      <c r="GI193" s="288"/>
      <c r="GJ193" s="288"/>
      <c r="GK193" s="288"/>
      <c r="GL193" s="288"/>
      <c r="GM193" s="288"/>
      <c r="GN193" s="288"/>
      <c r="GO193" s="288"/>
      <c r="GP193" s="288"/>
      <c r="GQ193" s="288"/>
      <c r="GR193" s="288"/>
      <c r="GS193" s="288"/>
      <c r="GT193" s="288"/>
      <c r="GU193" s="288"/>
      <c r="GV193" s="288"/>
      <c r="GW193" s="288"/>
      <c r="GX193" s="288"/>
      <c r="GY193" s="288"/>
      <c r="GZ193" s="288"/>
      <c r="HA193" s="288"/>
      <c r="HB193" s="288"/>
    </row>
    <row r="194" spans="1:210" ht="54" customHeight="1" x14ac:dyDescent="0.2">
      <c r="A194" s="317" t="s">
        <v>459</v>
      </c>
      <c r="B194" s="325" t="s">
        <v>427</v>
      </c>
      <c r="C194" s="299" t="s">
        <v>463</v>
      </c>
      <c r="D194" s="326" t="s">
        <v>464</v>
      </c>
      <c r="E194" s="290" t="s">
        <v>126</v>
      </c>
      <c r="F194" s="292" t="s">
        <v>101</v>
      </c>
      <c r="G194" s="349" t="s">
        <v>102</v>
      </c>
      <c r="H194" s="310">
        <f t="shared" si="15"/>
        <v>1220</v>
      </c>
      <c r="I194" s="310">
        <f t="shared" si="16"/>
        <v>1434</v>
      </c>
      <c r="J194" s="310">
        <f t="shared" si="17"/>
        <v>1734</v>
      </c>
      <c r="K194" s="350" t="s">
        <v>353</v>
      </c>
      <c r="L194" s="385"/>
      <c r="M194" s="385"/>
      <c r="N194" s="385"/>
      <c r="O194" s="385"/>
      <c r="P194" s="385"/>
      <c r="Q194" s="385"/>
      <c r="R194" s="287"/>
      <c r="S194" s="287"/>
      <c r="T194" s="287"/>
      <c r="U194" s="287"/>
      <c r="V194" s="287"/>
      <c r="W194" s="287"/>
      <c r="X194" s="287"/>
      <c r="Y194" s="287"/>
      <c r="Z194" s="288"/>
      <c r="AA194" s="288"/>
      <c r="AB194" s="288"/>
      <c r="AC194" s="288"/>
      <c r="AD194" s="288"/>
      <c r="AE194" s="288"/>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N194" s="287"/>
      <c r="BO194" s="287"/>
      <c r="BP194" s="287"/>
      <c r="BQ194" s="287"/>
      <c r="BR194" s="287"/>
      <c r="BS194" s="287"/>
      <c r="BT194" s="287"/>
      <c r="BU194" s="287">
        <v>1000</v>
      </c>
      <c r="BV194" s="287">
        <v>1200</v>
      </c>
      <c r="BW194" s="287">
        <v>1500</v>
      </c>
      <c r="BX194" s="286">
        <v>70</v>
      </c>
      <c r="BY194" s="286">
        <v>70</v>
      </c>
      <c r="BZ194" s="286">
        <v>70</v>
      </c>
      <c r="CA194" s="287">
        <v>140</v>
      </c>
      <c r="CB194" s="287">
        <v>140</v>
      </c>
      <c r="CC194" s="287">
        <v>140</v>
      </c>
      <c r="CD194" s="287"/>
      <c r="CE194" s="287"/>
      <c r="CF194" s="287"/>
      <c r="CG194" s="287"/>
      <c r="CH194" s="287"/>
      <c r="CI194" s="288"/>
      <c r="CJ194" s="288"/>
      <c r="CK194" s="288"/>
      <c r="CL194" s="288"/>
      <c r="CM194" s="288"/>
      <c r="CN194" s="288"/>
      <c r="CO194" s="288"/>
      <c r="CP194" s="288"/>
      <c r="CQ194" s="288"/>
      <c r="CR194" s="288"/>
      <c r="CS194" s="288"/>
      <c r="CT194" s="288"/>
      <c r="CU194" s="288"/>
      <c r="CV194" s="288"/>
      <c r="CW194" s="288"/>
      <c r="CX194" s="288"/>
      <c r="CY194" s="288"/>
      <c r="CZ194" s="288"/>
      <c r="DA194" s="288"/>
      <c r="DB194" s="288"/>
      <c r="DC194" s="288"/>
      <c r="DD194" s="288"/>
      <c r="DE194" s="288"/>
      <c r="DF194" s="288"/>
      <c r="DG194" s="288"/>
      <c r="DH194" s="288"/>
      <c r="DI194" s="288"/>
      <c r="DJ194" s="288"/>
      <c r="DK194" s="288"/>
      <c r="DL194" s="288"/>
      <c r="DM194" s="288"/>
      <c r="DN194" s="288"/>
      <c r="DO194" s="288"/>
      <c r="DP194" s="288"/>
      <c r="DQ194" s="288"/>
      <c r="DR194" s="288"/>
      <c r="DS194" s="288"/>
      <c r="DT194" s="288"/>
      <c r="DU194" s="288"/>
      <c r="DV194" s="288"/>
      <c r="DW194" s="288"/>
      <c r="DX194" s="288"/>
      <c r="DY194" s="288"/>
      <c r="DZ194" s="288"/>
      <c r="EA194" s="288"/>
      <c r="EB194" s="288"/>
      <c r="EC194" s="288"/>
      <c r="ED194" s="288"/>
      <c r="EE194" s="288"/>
      <c r="EF194" s="288"/>
      <c r="EG194" s="288"/>
      <c r="EH194" s="288"/>
      <c r="EI194" s="288"/>
      <c r="EJ194" s="288"/>
      <c r="EK194" s="288"/>
      <c r="EL194" s="288"/>
      <c r="EM194" s="288"/>
      <c r="EN194" s="288"/>
      <c r="EO194" s="288"/>
      <c r="EP194" s="288"/>
      <c r="EQ194" s="288"/>
      <c r="ER194" s="288"/>
      <c r="ES194" s="288"/>
      <c r="ET194" s="288"/>
      <c r="EU194" s="288"/>
      <c r="EV194" s="288"/>
      <c r="EW194" s="288"/>
      <c r="EX194" s="288"/>
      <c r="EY194" s="288"/>
      <c r="EZ194" s="288"/>
      <c r="FA194" s="288"/>
      <c r="FB194" s="288"/>
      <c r="FC194" s="288"/>
      <c r="FD194" s="288"/>
      <c r="FE194" s="288"/>
      <c r="FF194" s="288"/>
      <c r="FG194" s="288"/>
      <c r="FH194" s="288"/>
      <c r="FI194" s="288"/>
      <c r="FJ194" s="288"/>
      <c r="FK194" s="288"/>
      <c r="FL194" s="288"/>
      <c r="FM194" s="288"/>
      <c r="FN194" s="288"/>
      <c r="FO194" s="288"/>
      <c r="FP194" s="288"/>
      <c r="FQ194" s="288"/>
      <c r="FR194" s="288"/>
      <c r="FS194" s="288"/>
      <c r="FT194" s="288"/>
      <c r="FU194" s="288"/>
      <c r="FV194" s="288"/>
      <c r="FW194" s="288"/>
      <c r="FX194" s="288"/>
      <c r="FY194" s="288">
        <v>10</v>
      </c>
      <c r="FZ194" s="288">
        <v>24</v>
      </c>
      <c r="GA194" s="288">
        <v>24</v>
      </c>
      <c r="GB194" s="288"/>
      <c r="GC194" s="288"/>
      <c r="GD194" s="288"/>
      <c r="GE194" s="288"/>
      <c r="GF194" s="288"/>
      <c r="GG194" s="288"/>
      <c r="GH194" s="288"/>
      <c r="GI194" s="288"/>
      <c r="GJ194" s="288"/>
      <c r="GK194" s="288"/>
      <c r="GL194" s="288"/>
      <c r="GM194" s="288"/>
      <c r="GN194" s="288"/>
      <c r="GO194" s="288"/>
      <c r="GP194" s="288"/>
      <c r="GQ194" s="288"/>
      <c r="GR194" s="288"/>
      <c r="GS194" s="288"/>
      <c r="GT194" s="288"/>
      <c r="GU194" s="288"/>
      <c r="GV194" s="288"/>
      <c r="GW194" s="288"/>
      <c r="GX194" s="288"/>
      <c r="GY194" s="288"/>
      <c r="GZ194" s="288"/>
      <c r="HA194" s="288"/>
      <c r="HB194" s="288"/>
    </row>
    <row r="195" spans="1:210" ht="55.5" customHeight="1" x14ac:dyDescent="0.2">
      <c r="A195" s="317" t="s">
        <v>459</v>
      </c>
      <c r="B195" s="325" t="s">
        <v>427</v>
      </c>
      <c r="C195" s="299" t="s">
        <v>463</v>
      </c>
      <c r="D195" s="326" t="s">
        <v>464</v>
      </c>
      <c r="E195" s="278" t="s">
        <v>127</v>
      </c>
      <c r="F195" s="279" t="s">
        <v>462</v>
      </c>
      <c r="G195" s="351" t="s">
        <v>94</v>
      </c>
      <c r="H195" s="310">
        <f t="shared" si="15"/>
        <v>0</v>
      </c>
      <c r="I195" s="310">
        <f t="shared" si="16"/>
        <v>0</v>
      </c>
      <c r="J195" s="310">
        <f t="shared" si="17"/>
        <v>0</v>
      </c>
      <c r="K195" s="283" t="s">
        <v>353</v>
      </c>
      <c r="L195" s="385"/>
      <c r="M195" s="385"/>
      <c r="N195" s="385"/>
      <c r="O195" s="385"/>
      <c r="P195" s="385"/>
      <c r="Q195" s="385"/>
      <c r="R195" s="287"/>
      <c r="S195" s="287"/>
      <c r="T195" s="287"/>
      <c r="U195" s="287"/>
      <c r="V195" s="287"/>
      <c r="W195" s="287"/>
      <c r="X195" s="287"/>
      <c r="Y195" s="287"/>
      <c r="Z195" s="288"/>
      <c r="AA195" s="288"/>
      <c r="AB195" s="288"/>
      <c r="AC195" s="288"/>
      <c r="AD195" s="288"/>
      <c r="AE195" s="288"/>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N195" s="287"/>
      <c r="BO195" s="287"/>
      <c r="BP195" s="287"/>
      <c r="BQ195" s="287"/>
      <c r="BR195" s="287"/>
      <c r="BS195" s="287"/>
      <c r="BT195" s="287"/>
      <c r="BU195" s="287"/>
      <c r="BV195" s="287"/>
      <c r="BW195" s="287"/>
      <c r="BX195" s="287"/>
      <c r="BY195" s="287"/>
      <c r="BZ195" s="287"/>
      <c r="CA195" s="287"/>
      <c r="CB195" s="287"/>
      <c r="CC195" s="287"/>
      <c r="CD195" s="287"/>
      <c r="CE195" s="287"/>
      <c r="CF195" s="287"/>
      <c r="CG195" s="287"/>
      <c r="CH195" s="287"/>
      <c r="CI195" s="288"/>
      <c r="CJ195" s="288"/>
      <c r="CK195" s="288"/>
      <c r="CL195" s="288"/>
      <c r="CM195" s="288"/>
      <c r="CN195" s="288"/>
      <c r="CO195" s="288"/>
      <c r="CP195" s="288"/>
      <c r="CQ195" s="288"/>
      <c r="CR195" s="288"/>
      <c r="CS195" s="288"/>
      <c r="CT195" s="288"/>
      <c r="CU195" s="288"/>
      <c r="CV195" s="288"/>
      <c r="CW195" s="288"/>
      <c r="CX195" s="288"/>
      <c r="CY195" s="288"/>
      <c r="CZ195" s="288"/>
      <c r="DA195" s="288"/>
      <c r="DB195" s="288"/>
      <c r="DC195" s="288"/>
      <c r="DD195" s="288"/>
      <c r="DE195" s="288"/>
      <c r="DF195" s="288"/>
      <c r="DG195" s="288"/>
      <c r="DH195" s="288"/>
      <c r="DI195" s="288"/>
      <c r="DJ195" s="288"/>
      <c r="DK195" s="288"/>
      <c r="DL195" s="288"/>
      <c r="DM195" s="288"/>
      <c r="DN195" s="288"/>
      <c r="DO195" s="288"/>
      <c r="DP195" s="288"/>
      <c r="DQ195" s="288"/>
      <c r="DR195" s="288"/>
      <c r="DS195" s="288"/>
      <c r="DT195" s="288"/>
      <c r="DU195" s="288"/>
      <c r="DV195" s="288"/>
      <c r="DW195" s="288"/>
      <c r="DX195" s="288"/>
      <c r="DY195" s="288"/>
      <c r="DZ195" s="288"/>
      <c r="EA195" s="288"/>
      <c r="EB195" s="288"/>
      <c r="EC195" s="288"/>
      <c r="ED195" s="288"/>
      <c r="EE195" s="288"/>
      <c r="EF195" s="288"/>
      <c r="EG195" s="288"/>
      <c r="EH195" s="288"/>
      <c r="EI195" s="288"/>
      <c r="EJ195" s="288"/>
      <c r="EK195" s="288"/>
      <c r="EL195" s="288"/>
      <c r="EM195" s="288"/>
      <c r="EN195" s="288"/>
      <c r="EO195" s="288"/>
      <c r="EP195" s="288"/>
      <c r="EQ195" s="288"/>
      <c r="ER195" s="288"/>
      <c r="ES195" s="288"/>
      <c r="ET195" s="288"/>
      <c r="EU195" s="288"/>
      <c r="EV195" s="288"/>
      <c r="EW195" s="288"/>
      <c r="EX195" s="288"/>
      <c r="EY195" s="288"/>
      <c r="EZ195" s="288"/>
      <c r="FA195" s="288"/>
      <c r="FB195" s="288"/>
      <c r="FC195" s="288"/>
      <c r="FD195" s="288"/>
      <c r="FE195" s="288"/>
      <c r="FF195" s="288"/>
      <c r="FG195" s="288"/>
      <c r="FH195" s="288"/>
      <c r="FI195" s="288"/>
      <c r="FJ195" s="288"/>
      <c r="FK195" s="288"/>
      <c r="FL195" s="288"/>
      <c r="FM195" s="288"/>
      <c r="FN195" s="288"/>
      <c r="FO195" s="288"/>
      <c r="FP195" s="288"/>
      <c r="FQ195" s="288"/>
      <c r="FR195" s="288"/>
      <c r="FS195" s="288"/>
      <c r="FT195" s="288"/>
      <c r="FU195" s="288"/>
      <c r="FV195" s="288"/>
      <c r="FW195" s="288"/>
      <c r="FX195" s="288"/>
      <c r="FY195" s="288"/>
      <c r="FZ195" s="288"/>
      <c r="GA195" s="288"/>
      <c r="GB195" s="288"/>
      <c r="GC195" s="288"/>
      <c r="GD195" s="288"/>
      <c r="GE195" s="288"/>
      <c r="GF195" s="288"/>
      <c r="GG195" s="288"/>
      <c r="GH195" s="288"/>
      <c r="GI195" s="288"/>
      <c r="GJ195" s="288"/>
      <c r="GK195" s="288"/>
      <c r="GL195" s="288"/>
      <c r="GM195" s="288"/>
      <c r="GN195" s="288"/>
      <c r="GO195" s="288"/>
      <c r="GP195" s="288"/>
      <c r="GQ195" s="288"/>
      <c r="GR195" s="288"/>
      <c r="GS195" s="288"/>
      <c r="GT195" s="288"/>
      <c r="GU195" s="288"/>
      <c r="GV195" s="288"/>
      <c r="GW195" s="288"/>
      <c r="GX195" s="288"/>
      <c r="GY195" s="288"/>
      <c r="GZ195" s="288"/>
      <c r="HA195" s="288"/>
      <c r="HB195" s="288"/>
    </row>
    <row r="196" spans="1:210" ht="54" customHeight="1" x14ac:dyDescent="0.2">
      <c r="A196" s="317" t="s">
        <v>459</v>
      </c>
      <c r="B196" s="325" t="s">
        <v>427</v>
      </c>
      <c r="C196" s="299" t="s">
        <v>463</v>
      </c>
      <c r="D196" s="299" t="s">
        <v>464</v>
      </c>
      <c r="E196" s="278" t="s">
        <v>127</v>
      </c>
      <c r="F196" s="279" t="s">
        <v>101</v>
      </c>
      <c r="G196" s="351" t="s">
        <v>102</v>
      </c>
      <c r="H196" s="310">
        <f t="shared" si="15"/>
        <v>0</v>
      </c>
      <c r="I196" s="310">
        <f t="shared" si="16"/>
        <v>0</v>
      </c>
      <c r="J196" s="310">
        <f t="shared" si="17"/>
        <v>0</v>
      </c>
      <c r="K196" s="283" t="s">
        <v>353</v>
      </c>
      <c r="L196" s="385"/>
      <c r="M196" s="385"/>
      <c r="N196" s="385"/>
      <c r="O196" s="385"/>
      <c r="P196" s="385"/>
      <c r="Q196" s="385"/>
      <c r="R196" s="287"/>
      <c r="S196" s="287"/>
      <c r="T196" s="287"/>
      <c r="U196" s="287"/>
      <c r="V196" s="287"/>
      <c r="W196" s="287"/>
      <c r="X196" s="287"/>
      <c r="Y196" s="287"/>
      <c r="Z196" s="288"/>
      <c r="AA196" s="288"/>
      <c r="AB196" s="288"/>
      <c r="AC196" s="288"/>
      <c r="AD196" s="288"/>
      <c r="AE196" s="288"/>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c r="BO196" s="287"/>
      <c r="BP196" s="287"/>
      <c r="BQ196" s="287"/>
      <c r="BR196" s="287"/>
      <c r="BS196" s="287"/>
      <c r="BT196" s="287"/>
      <c r="BU196" s="287"/>
      <c r="BV196" s="287"/>
      <c r="BW196" s="287"/>
      <c r="BX196" s="287"/>
      <c r="BY196" s="287"/>
      <c r="BZ196" s="287"/>
      <c r="CA196" s="287"/>
      <c r="CB196" s="287"/>
      <c r="CC196" s="287"/>
      <c r="CD196" s="287"/>
      <c r="CE196" s="287"/>
      <c r="CF196" s="287"/>
      <c r="CG196" s="287"/>
      <c r="CH196" s="287"/>
      <c r="CI196" s="288"/>
      <c r="CJ196" s="288"/>
      <c r="CK196" s="288"/>
      <c r="CL196" s="288"/>
      <c r="CM196" s="288"/>
      <c r="CN196" s="288"/>
      <c r="CO196" s="288"/>
      <c r="CP196" s="288"/>
      <c r="CQ196" s="288"/>
      <c r="CR196" s="288"/>
      <c r="CS196" s="288"/>
      <c r="CT196" s="288"/>
      <c r="CU196" s="288"/>
      <c r="CV196" s="288"/>
      <c r="CW196" s="288"/>
      <c r="CX196" s="288"/>
      <c r="CY196" s="288"/>
      <c r="CZ196" s="288"/>
      <c r="DA196" s="288"/>
      <c r="DB196" s="288"/>
      <c r="DC196" s="288"/>
      <c r="DD196" s="288"/>
      <c r="DE196" s="288"/>
      <c r="DF196" s="288"/>
      <c r="DG196" s="288"/>
      <c r="DH196" s="288"/>
      <c r="DI196" s="288"/>
      <c r="DJ196" s="288"/>
      <c r="DK196" s="288"/>
      <c r="DL196" s="288"/>
      <c r="DM196" s="288"/>
      <c r="DN196" s="288"/>
      <c r="DO196" s="288"/>
      <c r="DP196" s="288"/>
      <c r="DQ196" s="288"/>
      <c r="DR196" s="288"/>
      <c r="DS196" s="288"/>
      <c r="DT196" s="288"/>
      <c r="DU196" s="288"/>
      <c r="DV196" s="288"/>
      <c r="DW196" s="288"/>
      <c r="DX196" s="288"/>
      <c r="DY196" s="288"/>
      <c r="DZ196" s="288"/>
      <c r="EA196" s="288"/>
      <c r="EB196" s="288"/>
      <c r="EC196" s="288"/>
      <c r="ED196" s="288"/>
      <c r="EE196" s="288"/>
      <c r="EF196" s="288"/>
      <c r="EG196" s="288"/>
      <c r="EH196" s="288"/>
      <c r="EI196" s="288"/>
      <c r="EJ196" s="288"/>
      <c r="EK196" s="288"/>
      <c r="EL196" s="288"/>
      <c r="EM196" s="288"/>
      <c r="EN196" s="288"/>
      <c r="EO196" s="288"/>
      <c r="EP196" s="288"/>
      <c r="EQ196" s="288"/>
      <c r="ER196" s="288"/>
      <c r="ES196" s="288"/>
      <c r="ET196" s="288"/>
      <c r="EU196" s="288"/>
      <c r="EV196" s="288"/>
      <c r="EW196" s="288"/>
      <c r="EX196" s="288"/>
      <c r="EY196" s="288"/>
      <c r="EZ196" s="288"/>
      <c r="FA196" s="288"/>
      <c r="FB196" s="288"/>
      <c r="FC196" s="288"/>
      <c r="FD196" s="288"/>
      <c r="FE196" s="288"/>
      <c r="FF196" s="288"/>
      <c r="FG196" s="288"/>
      <c r="FH196" s="288"/>
      <c r="FI196" s="288"/>
      <c r="FJ196" s="288"/>
      <c r="FK196" s="288"/>
      <c r="FL196" s="288"/>
      <c r="FM196" s="288"/>
      <c r="FN196" s="288"/>
      <c r="FO196" s="288"/>
      <c r="FP196" s="288"/>
      <c r="FQ196" s="288"/>
      <c r="FR196" s="288"/>
      <c r="FS196" s="288"/>
      <c r="FT196" s="288"/>
      <c r="FU196" s="288"/>
      <c r="FV196" s="288"/>
      <c r="FW196" s="288"/>
      <c r="FX196" s="288"/>
      <c r="FY196" s="288"/>
      <c r="FZ196" s="288"/>
      <c r="GA196" s="288"/>
      <c r="GB196" s="288"/>
      <c r="GC196" s="288"/>
      <c r="GD196" s="288"/>
      <c r="GE196" s="288"/>
      <c r="GF196" s="288"/>
      <c r="GG196" s="288"/>
      <c r="GH196" s="288"/>
      <c r="GI196" s="288"/>
      <c r="GJ196" s="288"/>
      <c r="GK196" s="288"/>
      <c r="GL196" s="288"/>
      <c r="GM196" s="288"/>
      <c r="GN196" s="288"/>
      <c r="GO196" s="288"/>
      <c r="GP196" s="288"/>
      <c r="GQ196" s="288"/>
      <c r="GR196" s="288"/>
      <c r="GS196" s="288"/>
      <c r="GT196" s="288"/>
      <c r="GU196" s="288"/>
      <c r="GV196" s="288"/>
      <c r="GW196" s="288"/>
      <c r="GX196" s="288"/>
      <c r="GY196" s="288"/>
      <c r="GZ196" s="288"/>
      <c r="HA196" s="288"/>
      <c r="HB196" s="288"/>
    </row>
    <row r="197" spans="1:210" ht="53.25" customHeight="1" x14ac:dyDescent="0.2">
      <c r="A197" s="317" t="s">
        <v>459</v>
      </c>
      <c r="B197" s="325" t="s">
        <v>427</v>
      </c>
      <c r="C197" s="299" t="s">
        <v>463</v>
      </c>
      <c r="D197" s="299" t="s">
        <v>464</v>
      </c>
      <c r="E197" s="278" t="s">
        <v>128</v>
      </c>
      <c r="F197" s="279" t="s">
        <v>462</v>
      </c>
      <c r="G197" s="351" t="s">
        <v>94</v>
      </c>
      <c r="H197" s="310">
        <f t="shared" si="15"/>
        <v>0</v>
      </c>
      <c r="I197" s="310">
        <f t="shared" si="16"/>
        <v>0</v>
      </c>
      <c r="J197" s="310">
        <f t="shared" si="17"/>
        <v>0</v>
      </c>
      <c r="K197" s="283" t="s">
        <v>353</v>
      </c>
      <c r="L197" s="385"/>
      <c r="M197" s="385"/>
      <c r="N197" s="385"/>
      <c r="O197" s="385"/>
      <c r="P197" s="385"/>
      <c r="Q197" s="385"/>
      <c r="R197" s="287"/>
      <c r="S197" s="287"/>
      <c r="T197" s="287"/>
      <c r="U197" s="287"/>
      <c r="V197" s="287"/>
      <c r="W197" s="287"/>
      <c r="X197" s="287"/>
      <c r="Y197" s="287"/>
      <c r="Z197" s="288"/>
      <c r="AA197" s="288"/>
      <c r="AB197" s="288"/>
      <c r="AC197" s="288"/>
      <c r="AD197" s="288"/>
      <c r="AE197" s="288"/>
      <c r="AF197" s="287"/>
      <c r="AG197" s="287"/>
      <c r="AH197" s="287"/>
      <c r="AI197" s="287"/>
      <c r="AJ197" s="287"/>
      <c r="AK197" s="287"/>
      <c r="AL197" s="287"/>
      <c r="AM197" s="287"/>
      <c r="AN197" s="287"/>
      <c r="AO197" s="287"/>
      <c r="AP197" s="287"/>
      <c r="AQ197" s="287"/>
      <c r="AR197" s="287"/>
      <c r="AS197" s="287"/>
      <c r="AT197" s="287"/>
      <c r="AU197" s="287"/>
      <c r="AV197" s="287"/>
      <c r="AW197" s="287"/>
      <c r="AX197" s="287"/>
      <c r="AY197" s="287"/>
      <c r="AZ197" s="287"/>
      <c r="BA197" s="287"/>
      <c r="BB197" s="287"/>
      <c r="BC197" s="287"/>
      <c r="BD197" s="287"/>
      <c r="BE197" s="287"/>
      <c r="BF197" s="287"/>
      <c r="BG197" s="287"/>
      <c r="BH197" s="287"/>
      <c r="BI197" s="287"/>
      <c r="BJ197" s="287"/>
      <c r="BK197" s="287"/>
      <c r="BL197" s="287"/>
      <c r="BM197" s="287"/>
      <c r="BN197" s="287"/>
      <c r="BO197" s="287"/>
      <c r="BP197" s="287"/>
      <c r="BQ197" s="287"/>
      <c r="BR197" s="287"/>
      <c r="BS197" s="287"/>
      <c r="BT197" s="287"/>
      <c r="BU197" s="287"/>
      <c r="BV197" s="287"/>
      <c r="BW197" s="287"/>
      <c r="BX197" s="287"/>
      <c r="BY197" s="287"/>
      <c r="BZ197" s="287"/>
      <c r="CA197" s="287"/>
      <c r="CB197" s="287"/>
      <c r="CC197" s="287"/>
      <c r="CD197" s="287"/>
      <c r="CE197" s="287"/>
      <c r="CF197" s="287"/>
      <c r="CG197" s="287"/>
      <c r="CH197" s="287"/>
      <c r="CI197" s="288"/>
      <c r="CJ197" s="288"/>
      <c r="CK197" s="288"/>
      <c r="CL197" s="288"/>
      <c r="CM197" s="288"/>
      <c r="CN197" s="288"/>
      <c r="CO197" s="288"/>
      <c r="CP197" s="288"/>
      <c r="CQ197" s="288"/>
      <c r="CR197" s="288"/>
      <c r="CS197" s="288"/>
      <c r="CT197" s="288"/>
      <c r="CU197" s="288"/>
      <c r="CV197" s="288"/>
      <c r="CW197" s="288"/>
      <c r="CX197" s="288"/>
      <c r="CY197" s="288"/>
      <c r="CZ197" s="288"/>
      <c r="DA197" s="288"/>
      <c r="DB197" s="288"/>
      <c r="DC197" s="288"/>
      <c r="DD197" s="288"/>
      <c r="DE197" s="288"/>
      <c r="DF197" s="288"/>
      <c r="DG197" s="288"/>
      <c r="DH197" s="288"/>
      <c r="DI197" s="288"/>
      <c r="DJ197" s="288"/>
      <c r="DK197" s="288"/>
      <c r="DL197" s="288"/>
      <c r="DM197" s="288"/>
      <c r="DN197" s="288"/>
      <c r="DO197" s="288"/>
      <c r="DP197" s="288"/>
      <c r="DQ197" s="288"/>
      <c r="DR197" s="288"/>
      <c r="DS197" s="288"/>
      <c r="DT197" s="288"/>
      <c r="DU197" s="288"/>
      <c r="DV197" s="288"/>
      <c r="DW197" s="288"/>
      <c r="DX197" s="288"/>
      <c r="DY197" s="288"/>
      <c r="DZ197" s="288"/>
      <c r="EA197" s="288"/>
      <c r="EB197" s="288"/>
      <c r="EC197" s="288"/>
      <c r="ED197" s="288"/>
      <c r="EE197" s="288"/>
      <c r="EF197" s="288"/>
      <c r="EG197" s="288"/>
      <c r="EH197" s="288"/>
      <c r="EI197" s="288"/>
      <c r="EJ197" s="288"/>
      <c r="EK197" s="288"/>
      <c r="EL197" s="288"/>
      <c r="EM197" s="288"/>
      <c r="EN197" s="288"/>
      <c r="EO197" s="288"/>
      <c r="EP197" s="288"/>
      <c r="EQ197" s="288"/>
      <c r="ER197" s="288"/>
      <c r="ES197" s="288"/>
      <c r="ET197" s="288"/>
      <c r="EU197" s="288"/>
      <c r="EV197" s="288"/>
      <c r="EW197" s="288"/>
      <c r="EX197" s="288"/>
      <c r="EY197" s="288"/>
      <c r="EZ197" s="288"/>
      <c r="FA197" s="288"/>
      <c r="FB197" s="288"/>
      <c r="FC197" s="288"/>
      <c r="FD197" s="288"/>
      <c r="FE197" s="288"/>
      <c r="FF197" s="288"/>
      <c r="FG197" s="288"/>
      <c r="FH197" s="288"/>
      <c r="FI197" s="288"/>
      <c r="FJ197" s="288"/>
      <c r="FK197" s="288"/>
      <c r="FL197" s="288"/>
      <c r="FM197" s="288"/>
      <c r="FN197" s="288"/>
      <c r="FO197" s="288"/>
      <c r="FP197" s="288"/>
      <c r="FQ197" s="288"/>
      <c r="FR197" s="288"/>
      <c r="FS197" s="288"/>
      <c r="FT197" s="288"/>
      <c r="FU197" s="288"/>
      <c r="FV197" s="288"/>
      <c r="FW197" s="288"/>
      <c r="FX197" s="288"/>
      <c r="FY197" s="288"/>
      <c r="FZ197" s="288"/>
      <c r="GA197" s="288"/>
      <c r="GB197" s="288"/>
      <c r="GC197" s="288"/>
      <c r="GD197" s="288"/>
      <c r="GE197" s="288"/>
      <c r="GF197" s="288"/>
      <c r="GG197" s="288"/>
      <c r="GH197" s="288"/>
      <c r="GI197" s="288"/>
      <c r="GJ197" s="288"/>
      <c r="GK197" s="288"/>
      <c r="GL197" s="288"/>
      <c r="GM197" s="288"/>
      <c r="GN197" s="288"/>
      <c r="GO197" s="288"/>
      <c r="GP197" s="288"/>
      <c r="GQ197" s="288"/>
      <c r="GR197" s="288"/>
      <c r="GS197" s="288"/>
      <c r="GT197" s="288"/>
      <c r="GU197" s="288"/>
      <c r="GV197" s="288"/>
      <c r="GW197" s="288"/>
      <c r="GX197" s="288"/>
      <c r="GY197" s="288"/>
      <c r="GZ197" s="288"/>
      <c r="HA197" s="288"/>
      <c r="HB197" s="288"/>
    </row>
    <row r="198" spans="1:210" ht="54.75" customHeight="1" x14ac:dyDescent="0.2">
      <c r="A198" s="317" t="s">
        <v>459</v>
      </c>
      <c r="B198" s="325" t="s">
        <v>427</v>
      </c>
      <c r="C198" s="299" t="s">
        <v>463</v>
      </c>
      <c r="D198" s="326" t="s">
        <v>464</v>
      </c>
      <c r="E198" s="278" t="s">
        <v>128</v>
      </c>
      <c r="F198" s="279" t="s">
        <v>101</v>
      </c>
      <c r="G198" s="351" t="s">
        <v>102</v>
      </c>
      <c r="H198" s="310">
        <f t="shared" si="15"/>
        <v>0</v>
      </c>
      <c r="I198" s="310">
        <f t="shared" si="16"/>
        <v>0</v>
      </c>
      <c r="J198" s="310">
        <f t="shared" si="17"/>
        <v>0</v>
      </c>
      <c r="K198" s="283" t="s">
        <v>353</v>
      </c>
      <c r="L198" s="385"/>
      <c r="M198" s="385"/>
      <c r="N198" s="385"/>
      <c r="O198" s="385"/>
      <c r="P198" s="385"/>
      <c r="Q198" s="385"/>
      <c r="R198" s="287"/>
      <c r="S198" s="287"/>
      <c r="T198" s="287"/>
      <c r="U198" s="287"/>
      <c r="V198" s="287"/>
      <c r="W198" s="287"/>
      <c r="X198" s="287"/>
      <c r="Y198" s="287"/>
      <c r="Z198" s="288"/>
      <c r="AA198" s="288"/>
      <c r="AB198" s="288"/>
      <c r="AC198" s="288"/>
      <c r="AD198" s="288"/>
      <c r="AE198" s="288"/>
      <c r="AF198" s="287"/>
      <c r="AG198" s="287"/>
      <c r="AH198" s="287"/>
      <c r="AI198" s="287"/>
      <c r="AJ198" s="287"/>
      <c r="AK198" s="287"/>
      <c r="AL198" s="287"/>
      <c r="AM198" s="287"/>
      <c r="AN198" s="287"/>
      <c r="AO198" s="287"/>
      <c r="AP198" s="287"/>
      <c r="AQ198" s="287"/>
      <c r="AR198" s="287"/>
      <c r="AS198" s="287"/>
      <c r="AT198" s="287"/>
      <c r="AU198" s="287"/>
      <c r="AV198" s="287"/>
      <c r="AW198" s="287"/>
      <c r="AX198" s="287"/>
      <c r="AY198" s="287"/>
      <c r="AZ198" s="287"/>
      <c r="BA198" s="287"/>
      <c r="BB198" s="287"/>
      <c r="BC198" s="287"/>
      <c r="BD198" s="287"/>
      <c r="BE198" s="287"/>
      <c r="BF198" s="287"/>
      <c r="BG198" s="287"/>
      <c r="BH198" s="287"/>
      <c r="BI198" s="287"/>
      <c r="BJ198" s="287"/>
      <c r="BK198" s="287"/>
      <c r="BL198" s="287"/>
      <c r="BM198" s="287"/>
      <c r="BN198" s="287"/>
      <c r="BO198" s="287"/>
      <c r="BP198" s="287"/>
      <c r="BQ198" s="287"/>
      <c r="BR198" s="287"/>
      <c r="BS198" s="287"/>
      <c r="BT198" s="287"/>
      <c r="BU198" s="287"/>
      <c r="BV198" s="287"/>
      <c r="BW198" s="287"/>
      <c r="BX198" s="287"/>
      <c r="BY198" s="287"/>
      <c r="BZ198" s="287"/>
      <c r="CA198" s="287"/>
      <c r="CB198" s="287"/>
      <c r="CC198" s="287"/>
      <c r="CD198" s="287"/>
      <c r="CE198" s="287"/>
      <c r="CF198" s="287"/>
      <c r="CG198" s="287"/>
      <c r="CH198" s="287"/>
      <c r="CI198" s="288"/>
      <c r="CJ198" s="288"/>
      <c r="CK198" s="288"/>
      <c r="CL198" s="288"/>
      <c r="CM198" s="288"/>
      <c r="CN198" s="288"/>
      <c r="CO198" s="288"/>
      <c r="CP198" s="288"/>
      <c r="CQ198" s="288"/>
      <c r="CR198" s="288"/>
      <c r="CS198" s="288"/>
      <c r="CT198" s="288"/>
      <c r="CU198" s="288"/>
      <c r="CV198" s="288"/>
      <c r="CW198" s="288"/>
      <c r="CX198" s="288"/>
      <c r="CY198" s="288"/>
      <c r="CZ198" s="288"/>
      <c r="DA198" s="288"/>
      <c r="DB198" s="288"/>
      <c r="DC198" s="288"/>
      <c r="DD198" s="288"/>
      <c r="DE198" s="288"/>
      <c r="DF198" s="288"/>
      <c r="DG198" s="288"/>
      <c r="DH198" s="288"/>
      <c r="DI198" s="288"/>
      <c r="DJ198" s="288"/>
      <c r="DK198" s="288"/>
      <c r="DL198" s="288"/>
      <c r="DM198" s="288"/>
      <c r="DN198" s="288"/>
      <c r="DO198" s="288"/>
      <c r="DP198" s="288"/>
      <c r="DQ198" s="288"/>
      <c r="DR198" s="288"/>
      <c r="DS198" s="288"/>
      <c r="DT198" s="288"/>
      <c r="DU198" s="288"/>
      <c r="DV198" s="288"/>
      <c r="DW198" s="288"/>
      <c r="DX198" s="288"/>
      <c r="DY198" s="288"/>
      <c r="DZ198" s="288"/>
      <c r="EA198" s="288"/>
      <c r="EB198" s="288"/>
      <c r="EC198" s="288"/>
      <c r="ED198" s="288"/>
      <c r="EE198" s="288"/>
      <c r="EF198" s="288"/>
      <c r="EG198" s="288"/>
      <c r="EH198" s="288"/>
      <c r="EI198" s="288"/>
      <c r="EJ198" s="288"/>
      <c r="EK198" s="288"/>
      <c r="EL198" s="288"/>
      <c r="EM198" s="288"/>
      <c r="EN198" s="288"/>
      <c r="EO198" s="288"/>
      <c r="EP198" s="288"/>
      <c r="EQ198" s="288"/>
      <c r="ER198" s="288"/>
      <c r="ES198" s="288"/>
      <c r="ET198" s="288"/>
      <c r="EU198" s="288"/>
      <c r="EV198" s="288"/>
      <c r="EW198" s="288"/>
      <c r="EX198" s="288"/>
      <c r="EY198" s="288"/>
      <c r="EZ198" s="288"/>
      <c r="FA198" s="288"/>
      <c r="FB198" s="288"/>
      <c r="FC198" s="288"/>
      <c r="FD198" s="288"/>
      <c r="FE198" s="288"/>
      <c r="FF198" s="288"/>
      <c r="FG198" s="288"/>
      <c r="FH198" s="288"/>
      <c r="FI198" s="288"/>
      <c r="FJ198" s="288"/>
      <c r="FK198" s="288"/>
      <c r="FL198" s="288"/>
      <c r="FM198" s="288"/>
      <c r="FN198" s="288"/>
      <c r="FO198" s="288"/>
      <c r="FP198" s="288"/>
      <c r="FQ198" s="288"/>
      <c r="FR198" s="288"/>
      <c r="FS198" s="288"/>
      <c r="FT198" s="288"/>
      <c r="FU198" s="288"/>
      <c r="FV198" s="288"/>
      <c r="FW198" s="288"/>
      <c r="FX198" s="288"/>
      <c r="FY198" s="288"/>
      <c r="FZ198" s="288"/>
      <c r="GA198" s="288"/>
      <c r="GB198" s="288"/>
      <c r="GC198" s="288"/>
      <c r="GD198" s="288"/>
      <c r="GE198" s="288"/>
      <c r="GF198" s="288"/>
      <c r="GG198" s="288"/>
      <c r="GH198" s="288"/>
      <c r="GI198" s="288"/>
      <c r="GJ198" s="288"/>
      <c r="GK198" s="288"/>
      <c r="GL198" s="288"/>
      <c r="GM198" s="288"/>
      <c r="GN198" s="288"/>
      <c r="GO198" s="288"/>
      <c r="GP198" s="288"/>
      <c r="GQ198" s="288"/>
      <c r="GR198" s="288"/>
      <c r="GS198" s="288"/>
      <c r="GT198" s="288"/>
      <c r="GU198" s="288"/>
      <c r="GV198" s="288"/>
      <c r="GW198" s="288"/>
      <c r="GX198" s="288"/>
      <c r="GY198" s="288"/>
      <c r="GZ198" s="288"/>
      <c r="HA198" s="288"/>
      <c r="HB198" s="288"/>
    </row>
    <row r="199" spans="1:210" ht="31.5" customHeight="1" x14ac:dyDescent="0.2">
      <c r="A199" s="317" t="s">
        <v>459</v>
      </c>
      <c r="B199" s="325" t="s">
        <v>427</v>
      </c>
      <c r="C199" s="299" t="s">
        <v>463</v>
      </c>
      <c r="D199" s="326" t="s">
        <v>464</v>
      </c>
      <c r="E199" s="278" t="s">
        <v>129</v>
      </c>
      <c r="F199" s="279" t="s">
        <v>462</v>
      </c>
      <c r="G199" s="351" t="s">
        <v>94</v>
      </c>
      <c r="H199" s="310">
        <f t="shared" si="15"/>
        <v>0</v>
      </c>
      <c r="I199" s="310">
        <f t="shared" si="16"/>
        <v>0</v>
      </c>
      <c r="J199" s="310">
        <f t="shared" si="17"/>
        <v>0</v>
      </c>
      <c r="K199" s="283" t="s">
        <v>353</v>
      </c>
      <c r="L199" s="385"/>
      <c r="M199" s="385"/>
      <c r="N199" s="385"/>
      <c r="O199" s="385"/>
      <c r="P199" s="385"/>
      <c r="Q199" s="385"/>
      <c r="R199" s="287"/>
      <c r="S199" s="287"/>
      <c r="T199" s="287"/>
      <c r="U199" s="287"/>
      <c r="V199" s="287"/>
      <c r="W199" s="287"/>
      <c r="X199" s="287"/>
      <c r="Y199" s="287"/>
      <c r="Z199" s="288"/>
      <c r="AA199" s="288"/>
      <c r="AB199" s="288"/>
      <c r="AC199" s="288"/>
      <c r="AD199" s="288"/>
      <c r="AE199" s="288"/>
      <c r="AF199" s="287"/>
      <c r="AG199" s="287"/>
      <c r="AH199" s="287"/>
      <c r="AI199" s="287"/>
      <c r="AJ199" s="287"/>
      <c r="AK199" s="287"/>
      <c r="AL199" s="287"/>
      <c r="AM199" s="287"/>
      <c r="AN199" s="287"/>
      <c r="AO199" s="287"/>
      <c r="AP199" s="287"/>
      <c r="AQ199" s="287"/>
      <c r="AR199" s="287"/>
      <c r="AS199" s="287"/>
      <c r="AT199" s="287"/>
      <c r="AU199" s="287"/>
      <c r="AV199" s="287"/>
      <c r="AW199" s="287"/>
      <c r="AX199" s="287"/>
      <c r="AY199" s="287"/>
      <c r="AZ199" s="287"/>
      <c r="BA199" s="287"/>
      <c r="BB199" s="287"/>
      <c r="BC199" s="287"/>
      <c r="BD199" s="287"/>
      <c r="BE199" s="287"/>
      <c r="BF199" s="287"/>
      <c r="BG199" s="287"/>
      <c r="BH199" s="287"/>
      <c r="BI199" s="287"/>
      <c r="BJ199" s="287"/>
      <c r="BK199" s="287"/>
      <c r="BL199" s="287"/>
      <c r="BM199" s="287"/>
      <c r="BN199" s="287"/>
      <c r="BO199" s="287"/>
      <c r="BP199" s="287"/>
      <c r="BQ199" s="287"/>
      <c r="BR199" s="287"/>
      <c r="BS199" s="287"/>
      <c r="BT199" s="287"/>
      <c r="BU199" s="287"/>
      <c r="BV199" s="287"/>
      <c r="BW199" s="287"/>
      <c r="BX199" s="287"/>
      <c r="BY199" s="287"/>
      <c r="BZ199" s="287"/>
      <c r="CA199" s="287"/>
      <c r="CB199" s="287"/>
      <c r="CC199" s="287"/>
      <c r="CD199" s="287"/>
      <c r="CE199" s="287"/>
      <c r="CF199" s="287"/>
      <c r="CG199" s="287"/>
      <c r="CH199" s="287"/>
      <c r="CI199" s="288"/>
      <c r="CJ199" s="288"/>
      <c r="CK199" s="288"/>
      <c r="CL199" s="288"/>
      <c r="CM199" s="288"/>
      <c r="CN199" s="288"/>
      <c r="CO199" s="288"/>
      <c r="CP199" s="288"/>
      <c r="CQ199" s="288"/>
      <c r="CR199" s="288"/>
      <c r="CS199" s="288"/>
      <c r="CT199" s="288"/>
      <c r="CU199" s="288"/>
      <c r="CV199" s="288"/>
      <c r="CW199" s="288"/>
      <c r="CX199" s="288"/>
      <c r="CY199" s="288"/>
      <c r="CZ199" s="288"/>
      <c r="DA199" s="288"/>
      <c r="DB199" s="288"/>
      <c r="DC199" s="288"/>
      <c r="DD199" s="288"/>
      <c r="DE199" s="288"/>
      <c r="DF199" s="288"/>
      <c r="DG199" s="288"/>
      <c r="DH199" s="288"/>
      <c r="DI199" s="288"/>
      <c r="DJ199" s="288"/>
      <c r="DK199" s="288"/>
      <c r="DL199" s="288"/>
      <c r="DM199" s="288"/>
      <c r="DN199" s="288"/>
      <c r="DO199" s="288"/>
      <c r="DP199" s="288"/>
      <c r="DQ199" s="288"/>
      <c r="DR199" s="288"/>
      <c r="DS199" s="288"/>
      <c r="DT199" s="288"/>
      <c r="DU199" s="288"/>
      <c r="DV199" s="288"/>
      <c r="DW199" s="288"/>
      <c r="DX199" s="288"/>
      <c r="DY199" s="288"/>
      <c r="DZ199" s="288"/>
      <c r="EA199" s="288"/>
      <c r="EB199" s="288"/>
      <c r="EC199" s="288"/>
      <c r="ED199" s="288"/>
      <c r="EE199" s="288"/>
      <c r="EF199" s="288"/>
      <c r="EG199" s="288"/>
      <c r="EH199" s="288"/>
      <c r="EI199" s="288"/>
      <c r="EJ199" s="288"/>
      <c r="EK199" s="288"/>
      <c r="EL199" s="288"/>
      <c r="EM199" s="288"/>
      <c r="EN199" s="288"/>
      <c r="EO199" s="288"/>
      <c r="EP199" s="288"/>
      <c r="EQ199" s="288"/>
      <c r="ER199" s="288"/>
      <c r="ES199" s="288"/>
      <c r="ET199" s="288"/>
      <c r="EU199" s="288"/>
      <c r="EV199" s="288"/>
      <c r="EW199" s="288"/>
      <c r="EX199" s="288"/>
      <c r="EY199" s="288"/>
      <c r="EZ199" s="288"/>
      <c r="FA199" s="288"/>
      <c r="FB199" s="288"/>
      <c r="FC199" s="288"/>
      <c r="FD199" s="288"/>
      <c r="FE199" s="288"/>
      <c r="FF199" s="288"/>
      <c r="FG199" s="288"/>
      <c r="FH199" s="288"/>
      <c r="FI199" s="288"/>
      <c r="FJ199" s="288"/>
      <c r="FK199" s="288"/>
      <c r="FL199" s="288"/>
      <c r="FM199" s="288"/>
      <c r="FN199" s="288"/>
      <c r="FO199" s="288"/>
      <c r="FP199" s="288"/>
      <c r="FQ199" s="288"/>
      <c r="FR199" s="288"/>
      <c r="FS199" s="288"/>
      <c r="FT199" s="288"/>
      <c r="FU199" s="288"/>
      <c r="FV199" s="288"/>
      <c r="FW199" s="288"/>
      <c r="FX199" s="288"/>
      <c r="FY199" s="288"/>
      <c r="FZ199" s="288"/>
      <c r="GA199" s="288"/>
      <c r="GB199" s="288"/>
      <c r="GC199" s="288"/>
      <c r="GD199" s="288"/>
      <c r="GE199" s="288"/>
      <c r="GF199" s="288"/>
      <c r="GG199" s="288"/>
      <c r="GH199" s="288"/>
      <c r="GI199" s="288"/>
      <c r="GJ199" s="288"/>
      <c r="GK199" s="288"/>
      <c r="GL199" s="288"/>
      <c r="GM199" s="288"/>
      <c r="GN199" s="288"/>
      <c r="GO199" s="288"/>
      <c r="GP199" s="288"/>
      <c r="GQ199" s="288"/>
      <c r="GR199" s="288"/>
      <c r="GS199" s="288"/>
      <c r="GT199" s="288"/>
      <c r="GU199" s="288"/>
      <c r="GV199" s="288"/>
      <c r="GW199" s="288"/>
      <c r="GX199" s="288"/>
      <c r="GY199" s="288"/>
      <c r="GZ199" s="288"/>
      <c r="HA199" s="288"/>
      <c r="HB199" s="288"/>
    </row>
    <row r="200" spans="1:210" ht="36" customHeight="1" x14ac:dyDescent="0.2">
      <c r="A200" s="317" t="s">
        <v>459</v>
      </c>
      <c r="B200" s="325" t="s">
        <v>427</v>
      </c>
      <c r="C200" s="299" t="s">
        <v>463</v>
      </c>
      <c r="D200" s="326" t="s">
        <v>464</v>
      </c>
      <c r="E200" s="278" t="s">
        <v>129</v>
      </c>
      <c r="F200" s="279" t="s">
        <v>101</v>
      </c>
      <c r="G200" s="351" t="s">
        <v>102</v>
      </c>
      <c r="H200" s="310">
        <f t="shared" si="15"/>
        <v>0</v>
      </c>
      <c r="I200" s="310">
        <f t="shared" si="16"/>
        <v>0</v>
      </c>
      <c r="J200" s="310">
        <f t="shared" si="17"/>
        <v>0</v>
      </c>
      <c r="K200" s="283" t="s">
        <v>353</v>
      </c>
      <c r="L200" s="385"/>
      <c r="M200" s="385"/>
      <c r="N200" s="385"/>
      <c r="O200" s="385"/>
      <c r="P200" s="385"/>
      <c r="Q200" s="385"/>
      <c r="R200" s="287"/>
      <c r="S200" s="287"/>
      <c r="T200" s="287"/>
      <c r="U200" s="287"/>
      <c r="V200" s="287"/>
      <c r="W200" s="287"/>
      <c r="X200" s="287"/>
      <c r="Y200" s="287"/>
      <c r="Z200" s="288"/>
      <c r="AA200" s="288"/>
      <c r="AB200" s="288"/>
      <c r="AC200" s="288"/>
      <c r="AD200" s="288"/>
      <c r="AE200" s="288"/>
      <c r="AF200" s="287"/>
      <c r="AG200" s="287"/>
      <c r="AH200" s="287"/>
      <c r="AI200" s="287"/>
      <c r="AJ200" s="287"/>
      <c r="AK200" s="287"/>
      <c r="AL200" s="287"/>
      <c r="AM200" s="287"/>
      <c r="AN200" s="287"/>
      <c r="AO200" s="287"/>
      <c r="AP200" s="287"/>
      <c r="AQ200" s="287"/>
      <c r="AR200" s="287"/>
      <c r="AS200" s="287"/>
      <c r="AT200" s="287"/>
      <c r="AU200" s="287"/>
      <c r="AV200" s="287"/>
      <c r="AW200" s="287"/>
      <c r="AX200" s="287"/>
      <c r="AY200" s="287"/>
      <c r="AZ200" s="287"/>
      <c r="BA200" s="287"/>
      <c r="BB200" s="287"/>
      <c r="BC200" s="287"/>
      <c r="BD200" s="287"/>
      <c r="BE200" s="287"/>
      <c r="BF200" s="287"/>
      <c r="BG200" s="287"/>
      <c r="BH200" s="287"/>
      <c r="BI200" s="287"/>
      <c r="BJ200" s="287"/>
      <c r="BK200" s="287"/>
      <c r="BL200" s="287"/>
      <c r="BM200" s="287"/>
      <c r="BN200" s="287"/>
      <c r="BO200" s="287"/>
      <c r="BP200" s="287"/>
      <c r="BQ200" s="287"/>
      <c r="BR200" s="287"/>
      <c r="BS200" s="287"/>
      <c r="BT200" s="287"/>
      <c r="BU200" s="287"/>
      <c r="BV200" s="287"/>
      <c r="BW200" s="287"/>
      <c r="BX200" s="287"/>
      <c r="BY200" s="287"/>
      <c r="BZ200" s="287"/>
      <c r="CA200" s="287"/>
      <c r="CB200" s="287"/>
      <c r="CC200" s="287"/>
      <c r="CD200" s="287"/>
      <c r="CE200" s="287"/>
      <c r="CF200" s="287"/>
      <c r="CG200" s="287"/>
      <c r="CH200" s="287"/>
      <c r="CI200" s="288"/>
      <c r="CJ200" s="288"/>
      <c r="CK200" s="288"/>
      <c r="CL200" s="288"/>
      <c r="CM200" s="288"/>
      <c r="CN200" s="288"/>
      <c r="CO200" s="288"/>
      <c r="CP200" s="288"/>
      <c r="CQ200" s="288"/>
      <c r="CR200" s="288"/>
      <c r="CS200" s="288"/>
      <c r="CT200" s="288"/>
      <c r="CU200" s="288"/>
      <c r="CV200" s="288"/>
      <c r="CW200" s="288"/>
      <c r="CX200" s="288"/>
      <c r="CY200" s="288"/>
      <c r="CZ200" s="288"/>
      <c r="DA200" s="288"/>
      <c r="DB200" s="288"/>
      <c r="DC200" s="288"/>
      <c r="DD200" s="288"/>
      <c r="DE200" s="288"/>
      <c r="DF200" s="288"/>
      <c r="DG200" s="288"/>
      <c r="DH200" s="288"/>
      <c r="DI200" s="288"/>
      <c r="DJ200" s="288"/>
      <c r="DK200" s="288"/>
      <c r="DL200" s="288"/>
      <c r="DM200" s="288"/>
      <c r="DN200" s="288"/>
      <c r="DO200" s="288"/>
      <c r="DP200" s="288"/>
      <c r="DQ200" s="288"/>
      <c r="DR200" s="288"/>
      <c r="DS200" s="288"/>
      <c r="DT200" s="288"/>
      <c r="DU200" s="288"/>
      <c r="DV200" s="288"/>
      <c r="DW200" s="288"/>
      <c r="DX200" s="288"/>
      <c r="DY200" s="288"/>
      <c r="DZ200" s="288"/>
      <c r="EA200" s="288"/>
      <c r="EB200" s="288"/>
      <c r="EC200" s="288"/>
      <c r="ED200" s="288"/>
      <c r="EE200" s="288"/>
      <c r="EF200" s="288"/>
      <c r="EG200" s="288"/>
      <c r="EH200" s="288"/>
      <c r="EI200" s="288"/>
      <c r="EJ200" s="288"/>
      <c r="EK200" s="288"/>
      <c r="EL200" s="288"/>
      <c r="EM200" s="288"/>
      <c r="EN200" s="288"/>
      <c r="EO200" s="288"/>
      <c r="EP200" s="288"/>
      <c r="EQ200" s="288"/>
      <c r="ER200" s="288"/>
      <c r="ES200" s="288"/>
      <c r="ET200" s="288"/>
      <c r="EU200" s="288"/>
      <c r="EV200" s="288"/>
      <c r="EW200" s="288"/>
      <c r="EX200" s="288"/>
      <c r="EY200" s="288"/>
      <c r="EZ200" s="288"/>
      <c r="FA200" s="288"/>
      <c r="FB200" s="288"/>
      <c r="FC200" s="288"/>
      <c r="FD200" s="288"/>
      <c r="FE200" s="288"/>
      <c r="FF200" s="288"/>
      <c r="FG200" s="288"/>
      <c r="FH200" s="288"/>
      <c r="FI200" s="288"/>
      <c r="FJ200" s="288"/>
      <c r="FK200" s="288"/>
      <c r="FL200" s="288"/>
      <c r="FM200" s="288"/>
      <c r="FN200" s="288"/>
      <c r="FO200" s="288"/>
      <c r="FP200" s="288"/>
      <c r="FQ200" s="288"/>
      <c r="FR200" s="288"/>
      <c r="FS200" s="288"/>
      <c r="FT200" s="288"/>
      <c r="FU200" s="288"/>
      <c r="FV200" s="288"/>
      <c r="FW200" s="288"/>
      <c r="FX200" s="288"/>
      <c r="FY200" s="288"/>
      <c r="FZ200" s="288"/>
      <c r="GA200" s="288"/>
      <c r="GB200" s="288"/>
      <c r="GC200" s="288"/>
      <c r="GD200" s="288"/>
      <c r="GE200" s="288"/>
      <c r="GF200" s="288"/>
      <c r="GG200" s="288"/>
      <c r="GH200" s="288"/>
      <c r="GI200" s="288"/>
      <c r="GJ200" s="288"/>
      <c r="GK200" s="288"/>
      <c r="GL200" s="288"/>
      <c r="GM200" s="288"/>
      <c r="GN200" s="288"/>
      <c r="GO200" s="288"/>
      <c r="GP200" s="288"/>
      <c r="GQ200" s="288"/>
      <c r="GR200" s="288"/>
      <c r="GS200" s="288"/>
      <c r="GT200" s="288"/>
      <c r="GU200" s="288"/>
      <c r="GV200" s="288"/>
      <c r="GW200" s="288"/>
      <c r="GX200" s="288"/>
      <c r="GY200" s="288"/>
      <c r="GZ200" s="288"/>
      <c r="HA200" s="288"/>
      <c r="HB200" s="288"/>
    </row>
    <row r="201" spans="1:210" ht="39.75" customHeight="1" x14ac:dyDescent="0.2">
      <c r="A201" s="317" t="s">
        <v>459</v>
      </c>
      <c r="B201" s="325" t="s">
        <v>427</v>
      </c>
      <c r="C201" s="299" t="s">
        <v>463</v>
      </c>
      <c r="D201" s="326" t="s">
        <v>464</v>
      </c>
      <c r="E201" s="278" t="s">
        <v>130</v>
      </c>
      <c r="F201" s="279" t="s">
        <v>462</v>
      </c>
      <c r="G201" s="351" t="s">
        <v>94</v>
      </c>
      <c r="H201" s="310">
        <f t="shared" si="15"/>
        <v>0</v>
      </c>
      <c r="I201" s="310">
        <f t="shared" si="16"/>
        <v>0</v>
      </c>
      <c r="J201" s="310">
        <f t="shared" si="17"/>
        <v>0</v>
      </c>
      <c r="K201" s="283" t="s">
        <v>353</v>
      </c>
      <c r="L201" s="385"/>
      <c r="M201" s="385"/>
      <c r="N201" s="385"/>
      <c r="O201" s="385"/>
      <c r="P201" s="385"/>
      <c r="Q201" s="385"/>
      <c r="R201" s="287"/>
      <c r="S201" s="287"/>
      <c r="T201" s="287"/>
      <c r="U201" s="287"/>
      <c r="V201" s="287"/>
      <c r="W201" s="287"/>
      <c r="X201" s="287"/>
      <c r="Y201" s="287"/>
      <c r="Z201" s="288"/>
      <c r="AA201" s="288"/>
      <c r="AB201" s="288"/>
      <c r="AC201" s="288"/>
      <c r="AD201" s="288"/>
      <c r="AE201" s="288"/>
      <c r="AF201" s="287"/>
      <c r="AG201" s="287"/>
      <c r="AH201" s="287"/>
      <c r="AI201" s="287"/>
      <c r="AJ201" s="287"/>
      <c r="AK201" s="287"/>
      <c r="AL201" s="287"/>
      <c r="AM201" s="287"/>
      <c r="AN201" s="287"/>
      <c r="AO201" s="287"/>
      <c r="AP201" s="287"/>
      <c r="AQ201" s="287"/>
      <c r="AR201" s="287"/>
      <c r="AS201" s="287"/>
      <c r="AT201" s="287"/>
      <c r="AU201" s="287"/>
      <c r="AV201" s="287"/>
      <c r="AW201" s="287"/>
      <c r="AX201" s="287"/>
      <c r="AY201" s="287"/>
      <c r="AZ201" s="287"/>
      <c r="BA201" s="287"/>
      <c r="BB201" s="287"/>
      <c r="BC201" s="287"/>
      <c r="BD201" s="287"/>
      <c r="BE201" s="287"/>
      <c r="BF201" s="287"/>
      <c r="BG201" s="287"/>
      <c r="BH201" s="287"/>
      <c r="BI201" s="287"/>
      <c r="BJ201" s="287"/>
      <c r="BK201" s="287"/>
      <c r="BL201" s="287"/>
      <c r="BM201" s="287"/>
      <c r="BN201" s="287"/>
      <c r="BO201" s="287"/>
      <c r="BP201" s="287"/>
      <c r="BQ201" s="287"/>
      <c r="BR201" s="287"/>
      <c r="BS201" s="287"/>
      <c r="BT201" s="287"/>
      <c r="BU201" s="287"/>
      <c r="BV201" s="287"/>
      <c r="BW201" s="287"/>
      <c r="BX201" s="287"/>
      <c r="BY201" s="287"/>
      <c r="BZ201" s="287"/>
      <c r="CA201" s="287"/>
      <c r="CB201" s="287"/>
      <c r="CC201" s="287"/>
      <c r="CD201" s="287"/>
      <c r="CE201" s="287"/>
      <c r="CF201" s="287"/>
      <c r="CG201" s="287"/>
      <c r="CH201" s="287"/>
      <c r="CI201" s="288"/>
      <c r="CJ201" s="288"/>
      <c r="CK201" s="288"/>
      <c r="CL201" s="288"/>
      <c r="CM201" s="288"/>
      <c r="CN201" s="288"/>
      <c r="CO201" s="288"/>
      <c r="CP201" s="288"/>
      <c r="CQ201" s="288"/>
      <c r="CR201" s="288"/>
      <c r="CS201" s="288"/>
      <c r="CT201" s="288"/>
      <c r="CU201" s="288"/>
      <c r="CV201" s="288"/>
      <c r="CW201" s="288"/>
      <c r="CX201" s="288"/>
      <c r="CY201" s="288"/>
      <c r="CZ201" s="288"/>
      <c r="DA201" s="288"/>
      <c r="DB201" s="288"/>
      <c r="DC201" s="288"/>
      <c r="DD201" s="288"/>
      <c r="DE201" s="288"/>
      <c r="DF201" s="288"/>
      <c r="DG201" s="288"/>
      <c r="DH201" s="288"/>
      <c r="DI201" s="288"/>
      <c r="DJ201" s="288"/>
      <c r="DK201" s="288"/>
      <c r="DL201" s="288"/>
      <c r="DM201" s="288"/>
      <c r="DN201" s="288"/>
      <c r="DO201" s="288"/>
      <c r="DP201" s="288"/>
      <c r="DQ201" s="288"/>
      <c r="DR201" s="288"/>
      <c r="DS201" s="288"/>
      <c r="DT201" s="288"/>
      <c r="DU201" s="288"/>
      <c r="DV201" s="288"/>
      <c r="DW201" s="288"/>
      <c r="DX201" s="288"/>
      <c r="DY201" s="288"/>
      <c r="DZ201" s="288"/>
      <c r="EA201" s="288"/>
      <c r="EB201" s="288"/>
      <c r="EC201" s="288"/>
      <c r="ED201" s="288"/>
      <c r="EE201" s="288"/>
      <c r="EF201" s="288"/>
      <c r="EG201" s="288"/>
      <c r="EH201" s="288"/>
      <c r="EI201" s="288"/>
      <c r="EJ201" s="288"/>
      <c r="EK201" s="288"/>
      <c r="EL201" s="288"/>
      <c r="EM201" s="288"/>
      <c r="EN201" s="288"/>
      <c r="EO201" s="288"/>
      <c r="EP201" s="288"/>
      <c r="EQ201" s="288"/>
      <c r="ER201" s="288"/>
      <c r="ES201" s="288"/>
      <c r="ET201" s="288"/>
      <c r="EU201" s="288"/>
      <c r="EV201" s="288"/>
      <c r="EW201" s="288"/>
      <c r="EX201" s="288"/>
      <c r="EY201" s="288"/>
      <c r="EZ201" s="288"/>
      <c r="FA201" s="288"/>
      <c r="FB201" s="288"/>
      <c r="FC201" s="288"/>
      <c r="FD201" s="288"/>
      <c r="FE201" s="288"/>
      <c r="FF201" s="288"/>
      <c r="FG201" s="288"/>
      <c r="FH201" s="288"/>
      <c r="FI201" s="288"/>
      <c r="FJ201" s="288"/>
      <c r="FK201" s="288"/>
      <c r="FL201" s="288"/>
      <c r="FM201" s="288"/>
      <c r="FN201" s="288"/>
      <c r="FO201" s="288"/>
      <c r="FP201" s="288"/>
      <c r="FQ201" s="288"/>
      <c r="FR201" s="288"/>
      <c r="FS201" s="288"/>
      <c r="FT201" s="288"/>
      <c r="FU201" s="288"/>
      <c r="FV201" s="288"/>
      <c r="FW201" s="288"/>
      <c r="FX201" s="288"/>
      <c r="FY201" s="288"/>
      <c r="FZ201" s="288"/>
      <c r="GA201" s="288"/>
      <c r="GB201" s="288"/>
      <c r="GC201" s="288"/>
      <c r="GD201" s="288"/>
      <c r="GE201" s="288"/>
      <c r="GF201" s="288"/>
      <c r="GG201" s="288"/>
      <c r="GH201" s="288"/>
      <c r="GI201" s="288"/>
      <c r="GJ201" s="288"/>
      <c r="GK201" s="288"/>
      <c r="GL201" s="288"/>
      <c r="GM201" s="288"/>
      <c r="GN201" s="288"/>
      <c r="GO201" s="288"/>
      <c r="GP201" s="288"/>
      <c r="GQ201" s="288"/>
      <c r="GR201" s="288"/>
      <c r="GS201" s="288"/>
      <c r="GT201" s="288"/>
      <c r="GU201" s="288"/>
      <c r="GV201" s="288"/>
      <c r="GW201" s="288"/>
      <c r="GX201" s="288"/>
      <c r="GY201" s="288"/>
      <c r="GZ201" s="288"/>
      <c r="HA201" s="288"/>
      <c r="HB201" s="288"/>
    </row>
    <row r="202" spans="1:210" ht="39.75" customHeight="1" x14ac:dyDescent="0.2">
      <c r="A202" s="317" t="s">
        <v>459</v>
      </c>
      <c r="B202" s="325" t="s">
        <v>427</v>
      </c>
      <c r="C202" s="299" t="s">
        <v>463</v>
      </c>
      <c r="D202" s="326" t="s">
        <v>464</v>
      </c>
      <c r="E202" s="278" t="s">
        <v>130</v>
      </c>
      <c r="F202" s="279" t="s">
        <v>101</v>
      </c>
      <c r="G202" s="351" t="s">
        <v>102</v>
      </c>
      <c r="H202" s="310">
        <f t="shared" si="15"/>
        <v>0</v>
      </c>
      <c r="I202" s="310">
        <f t="shared" si="16"/>
        <v>0</v>
      </c>
      <c r="J202" s="310">
        <f t="shared" si="17"/>
        <v>0</v>
      </c>
      <c r="K202" s="283" t="s">
        <v>353</v>
      </c>
      <c r="L202" s="385"/>
      <c r="M202" s="385"/>
      <c r="N202" s="385"/>
      <c r="O202" s="385"/>
      <c r="P202" s="385"/>
      <c r="Q202" s="385"/>
      <c r="R202" s="287"/>
      <c r="S202" s="287"/>
      <c r="T202" s="287"/>
      <c r="U202" s="287"/>
      <c r="V202" s="287"/>
      <c r="W202" s="287"/>
      <c r="X202" s="287"/>
      <c r="Y202" s="287"/>
      <c r="Z202" s="288"/>
      <c r="AA202" s="288"/>
      <c r="AB202" s="288"/>
      <c r="AC202" s="288"/>
      <c r="AD202" s="288"/>
      <c r="AE202" s="288"/>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c r="BO202" s="287"/>
      <c r="BP202" s="287"/>
      <c r="BQ202" s="287"/>
      <c r="BR202" s="287"/>
      <c r="BS202" s="287"/>
      <c r="BT202" s="287"/>
      <c r="BU202" s="287"/>
      <c r="BV202" s="287"/>
      <c r="BW202" s="287"/>
      <c r="BX202" s="287"/>
      <c r="BY202" s="287"/>
      <c r="BZ202" s="287"/>
      <c r="CA202" s="287"/>
      <c r="CB202" s="287"/>
      <c r="CC202" s="287"/>
      <c r="CD202" s="287"/>
      <c r="CE202" s="287"/>
      <c r="CF202" s="287"/>
      <c r="CG202" s="287"/>
      <c r="CH202" s="287"/>
      <c r="CI202" s="288"/>
      <c r="CJ202" s="288"/>
      <c r="CK202" s="288"/>
      <c r="CL202" s="288"/>
      <c r="CM202" s="288"/>
      <c r="CN202" s="288"/>
      <c r="CO202" s="288"/>
      <c r="CP202" s="288"/>
      <c r="CQ202" s="288"/>
      <c r="CR202" s="288"/>
      <c r="CS202" s="288"/>
      <c r="CT202" s="288"/>
      <c r="CU202" s="288"/>
      <c r="CV202" s="288"/>
      <c r="CW202" s="288"/>
      <c r="CX202" s="288"/>
      <c r="CY202" s="288"/>
      <c r="CZ202" s="288"/>
      <c r="DA202" s="288"/>
      <c r="DB202" s="288"/>
      <c r="DC202" s="288"/>
      <c r="DD202" s="288"/>
      <c r="DE202" s="288"/>
      <c r="DF202" s="288"/>
      <c r="DG202" s="288"/>
      <c r="DH202" s="288"/>
      <c r="DI202" s="288"/>
      <c r="DJ202" s="288"/>
      <c r="DK202" s="288"/>
      <c r="DL202" s="288"/>
      <c r="DM202" s="288"/>
      <c r="DN202" s="288"/>
      <c r="DO202" s="288"/>
      <c r="DP202" s="288"/>
      <c r="DQ202" s="288"/>
      <c r="DR202" s="288"/>
      <c r="DS202" s="288"/>
      <c r="DT202" s="288"/>
      <c r="DU202" s="288"/>
      <c r="DV202" s="288"/>
      <c r="DW202" s="288"/>
      <c r="DX202" s="288"/>
      <c r="DY202" s="288"/>
      <c r="DZ202" s="288"/>
      <c r="EA202" s="288"/>
      <c r="EB202" s="288"/>
      <c r="EC202" s="288"/>
      <c r="ED202" s="288"/>
      <c r="EE202" s="288"/>
      <c r="EF202" s="288"/>
      <c r="EG202" s="288"/>
      <c r="EH202" s="288"/>
      <c r="EI202" s="288"/>
      <c r="EJ202" s="288"/>
      <c r="EK202" s="288"/>
      <c r="EL202" s="288"/>
      <c r="EM202" s="288"/>
      <c r="EN202" s="288"/>
      <c r="EO202" s="288"/>
      <c r="EP202" s="288"/>
      <c r="EQ202" s="288"/>
      <c r="ER202" s="288"/>
      <c r="ES202" s="288"/>
      <c r="ET202" s="288"/>
      <c r="EU202" s="288"/>
      <c r="EV202" s="288"/>
      <c r="EW202" s="288"/>
      <c r="EX202" s="288"/>
      <c r="EY202" s="288"/>
      <c r="EZ202" s="288"/>
      <c r="FA202" s="288"/>
      <c r="FB202" s="288"/>
      <c r="FC202" s="288"/>
      <c r="FD202" s="288"/>
      <c r="FE202" s="288"/>
      <c r="FF202" s="288"/>
      <c r="FG202" s="288"/>
      <c r="FH202" s="288"/>
      <c r="FI202" s="288"/>
      <c r="FJ202" s="288"/>
      <c r="FK202" s="288"/>
      <c r="FL202" s="288"/>
      <c r="FM202" s="288"/>
      <c r="FN202" s="288"/>
      <c r="FO202" s="288"/>
      <c r="FP202" s="288"/>
      <c r="FQ202" s="288"/>
      <c r="FR202" s="288"/>
      <c r="FS202" s="288"/>
      <c r="FT202" s="288"/>
      <c r="FU202" s="288"/>
      <c r="FV202" s="288"/>
      <c r="FW202" s="288"/>
      <c r="FX202" s="288"/>
      <c r="FY202" s="288"/>
      <c r="FZ202" s="288"/>
      <c r="GA202" s="288"/>
      <c r="GB202" s="288"/>
      <c r="GC202" s="288"/>
      <c r="GD202" s="288"/>
      <c r="GE202" s="288"/>
      <c r="GF202" s="288"/>
      <c r="GG202" s="288"/>
      <c r="GH202" s="288"/>
      <c r="GI202" s="288"/>
      <c r="GJ202" s="288"/>
      <c r="GK202" s="288"/>
      <c r="GL202" s="288"/>
      <c r="GM202" s="288"/>
      <c r="GN202" s="288"/>
      <c r="GO202" s="288"/>
      <c r="GP202" s="288"/>
      <c r="GQ202" s="288"/>
      <c r="GR202" s="288"/>
      <c r="GS202" s="288"/>
      <c r="GT202" s="288"/>
      <c r="GU202" s="288"/>
      <c r="GV202" s="288"/>
      <c r="GW202" s="288"/>
      <c r="GX202" s="288"/>
      <c r="GY202" s="288"/>
      <c r="GZ202" s="288"/>
      <c r="HA202" s="288"/>
      <c r="HB202" s="288"/>
    </row>
    <row r="203" spans="1:210" ht="78.75" customHeight="1" x14ac:dyDescent="0.2">
      <c r="A203" s="317" t="s">
        <v>459</v>
      </c>
      <c r="B203" s="325" t="s">
        <v>427</v>
      </c>
      <c r="C203" s="299" t="s">
        <v>463</v>
      </c>
      <c r="D203" s="326" t="s">
        <v>464</v>
      </c>
      <c r="E203" s="278" t="s">
        <v>131</v>
      </c>
      <c r="F203" s="279" t="s">
        <v>462</v>
      </c>
      <c r="G203" s="351" t="s">
        <v>94</v>
      </c>
      <c r="H203" s="310">
        <f t="shared" si="15"/>
        <v>0</v>
      </c>
      <c r="I203" s="310">
        <f t="shared" si="16"/>
        <v>0</v>
      </c>
      <c r="J203" s="310">
        <f t="shared" si="17"/>
        <v>0</v>
      </c>
      <c r="K203" s="283" t="s">
        <v>353</v>
      </c>
      <c r="L203" s="385"/>
      <c r="M203" s="385"/>
      <c r="N203" s="385"/>
      <c r="O203" s="385"/>
      <c r="P203" s="385"/>
      <c r="Q203" s="385"/>
      <c r="R203" s="287"/>
      <c r="S203" s="287"/>
      <c r="T203" s="287"/>
      <c r="U203" s="287"/>
      <c r="V203" s="287"/>
      <c r="W203" s="287"/>
      <c r="X203" s="287"/>
      <c r="Y203" s="287"/>
      <c r="Z203" s="288"/>
      <c r="AA203" s="288"/>
      <c r="AB203" s="288"/>
      <c r="AC203" s="288"/>
      <c r="AD203" s="288"/>
      <c r="AE203" s="288"/>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c r="BO203" s="287"/>
      <c r="BP203" s="287"/>
      <c r="BQ203" s="287"/>
      <c r="BR203" s="287"/>
      <c r="BS203" s="287"/>
      <c r="BT203" s="287"/>
      <c r="BU203" s="287"/>
      <c r="BV203" s="287"/>
      <c r="BW203" s="287"/>
      <c r="BX203" s="287"/>
      <c r="BY203" s="287"/>
      <c r="BZ203" s="287"/>
      <c r="CA203" s="287"/>
      <c r="CB203" s="287"/>
      <c r="CC203" s="287"/>
      <c r="CD203" s="287"/>
      <c r="CE203" s="287"/>
      <c r="CF203" s="287"/>
      <c r="CG203" s="287"/>
      <c r="CH203" s="287"/>
      <c r="CI203" s="288"/>
      <c r="CJ203" s="288"/>
      <c r="CK203" s="288"/>
      <c r="CL203" s="288"/>
      <c r="CM203" s="288"/>
      <c r="CN203" s="288"/>
      <c r="CO203" s="288"/>
      <c r="CP203" s="288"/>
      <c r="CQ203" s="288"/>
      <c r="CR203" s="288"/>
      <c r="CS203" s="288"/>
      <c r="CT203" s="288"/>
      <c r="CU203" s="288"/>
      <c r="CV203" s="288"/>
      <c r="CW203" s="288"/>
      <c r="CX203" s="288"/>
      <c r="CY203" s="288"/>
      <c r="CZ203" s="288"/>
      <c r="DA203" s="288"/>
      <c r="DB203" s="288"/>
      <c r="DC203" s="288"/>
      <c r="DD203" s="288"/>
      <c r="DE203" s="288"/>
      <c r="DF203" s="288"/>
      <c r="DG203" s="288"/>
      <c r="DH203" s="288"/>
      <c r="DI203" s="288"/>
      <c r="DJ203" s="288"/>
      <c r="DK203" s="288"/>
      <c r="DL203" s="288"/>
      <c r="DM203" s="288"/>
      <c r="DN203" s="288"/>
      <c r="DO203" s="288"/>
      <c r="DP203" s="288"/>
      <c r="DQ203" s="288"/>
      <c r="DR203" s="288"/>
      <c r="DS203" s="288"/>
      <c r="DT203" s="288"/>
      <c r="DU203" s="288"/>
      <c r="DV203" s="288"/>
      <c r="DW203" s="288"/>
      <c r="DX203" s="288"/>
      <c r="DY203" s="288"/>
      <c r="DZ203" s="288"/>
      <c r="EA203" s="288"/>
      <c r="EB203" s="288"/>
      <c r="EC203" s="288"/>
      <c r="ED203" s="288"/>
      <c r="EE203" s="288"/>
      <c r="EF203" s="288"/>
      <c r="EG203" s="288"/>
      <c r="EH203" s="288"/>
      <c r="EI203" s="288"/>
      <c r="EJ203" s="288"/>
      <c r="EK203" s="288"/>
      <c r="EL203" s="288"/>
      <c r="EM203" s="288"/>
      <c r="EN203" s="288"/>
      <c r="EO203" s="288"/>
      <c r="EP203" s="288"/>
      <c r="EQ203" s="288"/>
      <c r="ER203" s="288"/>
      <c r="ES203" s="288"/>
      <c r="ET203" s="288"/>
      <c r="EU203" s="288"/>
      <c r="EV203" s="288"/>
      <c r="EW203" s="288"/>
      <c r="EX203" s="288"/>
      <c r="EY203" s="288"/>
      <c r="EZ203" s="288"/>
      <c r="FA203" s="288"/>
      <c r="FB203" s="288"/>
      <c r="FC203" s="288"/>
      <c r="FD203" s="288"/>
      <c r="FE203" s="288"/>
      <c r="FF203" s="288"/>
      <c r="FG203" s="288"/>
      <c r="FH203" s="288"/>
      <c r="FI203" s="288"/>
      <c r="FJ203" s="288"/>
      <c r="FK203" s="288"/>
      <c r="FL203" s="288"/>
      <c r="FM203" s="288"/>
      <c r="FN203" s="288"/>
      <c r="FO203" s="288"/>
      <c r="FP203" s="288"/>
      <c r="FQ203" s="288"/>
      <c r="FR203" s="288"/>
      <c r="FS203" s="288"/>
      <c r="FT203" s="288"/>
      <c r="FU203" s="288"/>
      <c r="FV203" s="288"/>
      <c r="FW203" s="288"/>
      <c r="FX203" s="288"/>
      <c r="FY203" s="288"/>
      <c r="FZ203" s="288"/>
      <c r="GA203" s="288"/>
      <c r="GB203" s="288"/>
      <c r="GC203" s="288"/>
      <c r="GD203" s="288"/>
      <c r="GE203" s="288"/>
      <c r="GF203" s="288"/>
      <c r="GG203" s="288"/>
      <c r="GH203" s="288"/>
      <c r="GI203" s="288"/>
      <c r="GJ203" s="288"/>
      <c r="GK203" s="288"/>
      <c r="GL203" s="288"/>
      <c r="GM203" s="288"/>
      <c r="GN203" s="288"/>
      <c r="GO203" s="288"/>
      <c r="GP203" s="288"/>
      <c r="GQ203" s="288"/>
      <c r="GR203" s="288"/>
      <c r="GS203" s="288"/>
      <c r="GT203" s="288"/>
      <c r="GU203" s="288"/>
      <c r="GV203" s="288"/>
      <c r="GW203" s="288"/>
      <c r="GX203" s="288"/>
      <c r="GY203" s="288"/>
      <c r="GZ203" s="288"/>
      <c r="HA203" s="288"/>
      <c r="HB203" s="288"/>
    </row>
    <row r="204" spans="1:210" ht="80.25" customHeight="1" x14ac:dyDescent="0.2">
      <c r="A204" s="311" t="s">
        <v>459</v>
      </c>
      <c r="B204" s="312" t="s">
        <v>427</v>
      </c>
      <c r="C204" s="289" t="s">
        <v>463</v>
      </c>
      <c r="D204" s="318" t="s">
        <v>464</v>
      </c>
      <c r="E204" s="278" t="s">
        <v>131</v>
      </c>
      <c r="F204" s="279" t="s">
        <v>101</v>
      </c>
      <c r="G204" s="351" t="s">
        <v>102</v>
      </c>
      <c r="H204" s="310">
        <f t="shared" si="15"/>
        <v>0</v>
      </c>
      <c r="I204" s="310">
        <f t="shared" si="16"/>
        <v>0</v>
      </c>
      <c r="J204" s="310">
        <f t="shared" si="17"/>
        <v>0</v>
      </c>
      <c r="K204" s="283" t="s">
        <v>353</v>
      </c>
      <c r="L204" s="385"/>
      <c r="M204" s="385"/>
      <c r="N204" s="385"/>
      <c r="O204" s="385"/>
      <c r="P204" s="385"/>
      <c r="Q204" s="385"/>
      <c r="R204" s="287"/>
      <c r="S204" s="287"/>
      <c r="T204" s="287"/>
      <c r="U204" s="287"/>
      <c r="V204" s="287"/>
      <c r="W204" s="287"/>
      <c r="X204" s="287"/>
      <c r="Y204" s="287"/>
      <c r="Z204" s="288"/>
      <c r="AA204" s="288"/>
      <c r="AB204" s="288"/>
      <c r="AC204" s="288"/>
      <c r="AD204" s="288"/>
      <c r="AE204" s="288"/>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c r="BO204" s="287"/>
      <c r="BP204" s="287"/>
      <c r="BQ204" s="287"/>
      <c r="BR204" s="287"/>
      <c r="BS204" s="287"/>
      <c r="BT204" s="287"/>
      <c r="BU204" s="287"/>
      <c r="BV204" s="287"/>
      <c r="BW204" s="287"/>
      <c r="BX204" s="287"/>
      <c r="BY204" s="287"/>
      <c r="BZ204" s="287"/>
      <c r="CA204" s="287"/>
      <c r="CB204" s="287"/>
      <c r="CC204" s="287"/>
      <c r="CD204" s="287"/>
      <c r="CE204" s="287"/>
      <c r="CF204" s="287"/>
      <c r="CG204" s="287"/>
      <c r="CH204" s="287"/>
      <c r="CI204" s="288"/>
      <c r="CJ204" s="288"/>
      <c r="CK204" s="288"/>
      <c r="CL204" s="288"/>
      <c r="CM204" s="288"/>
      <c r="CN204" s="288"/>
      <c r="CO204" s="288"/>
      <c r="CP204" s="288"/>
      <c r="CQ204" s="288"/>
      <c r="CR204" s="288"/>
      <c r="CS204" s="288"/>
      <c r="CT204" s="288"/>
      <c r="CU204" s="288"/>
      <c r="CV204" s="288"/>
      <c r="CW204" s="288"/>
      <c r="CX204" s="288"/>
      <c r="CY204" s="288"/>
      <c r="CZ204" s="288"/>
      <c r="DA204" s="288"/>
      <c r="DB204" s="288"/>
      <c r="DC204" s="288"/>
      <c r="DD204" s="288"/>
      <c r="DE204" s="288"/>
      <c r="DF204" s="288"/>
      <c r="DG204" s="288"/>
      <c r="DH204" s="288"/>
      <c r="DI204" s="288"/>
      <c r="DJ204" s="288"/>
      <c r="DK204" s="288"/>
      <c r="DL204" s="288"/>
      <c r="DM204" s="288"/>
      <c r="DN204" s="288"/>
      <c r="DO204" s="288"/>
      <c r="DP204" s="288"/>
      <c r="DQ204" s="288"/>
      <c r="DR204" s="288"/>
      <c r="DS204" s="288"/>
      <c r="DT204" s="288"/>
      <c r="DU204" s="288"/>
      <c r="DV204" s="288"/>
      <c r="DW204" s="288"/>
      <c r="DX204" s="288"/>
      <c r="DY204" s="288"/>
      <c r="DZ204" s="288"/>
      <c r="EA204" s="288"/>
      <c r="EB204" s="288"/>
      <c r="EC204" s="288"/>
      <c r="ED204" s="288"/>
      <c r="EE204" s="288"/>
      <c r="EF204" s="288"/>
      <c r="EG204" s="288"/>
      <c r="EH204" s="288"/>
      <c r="EI204" s="288"/>
      <c r="EJ204" s="288"/>
      <c r="EK204" s="288"/>
      <c r="EL204" s="288"/>
      <c r="EM204" s="288"/>
      <c r="EN204" s="288"/>
      <c r="EO204" s="288"/>
      <c r="EP204" s="288"/>
      <c r="EQ204" s="288"/>
      <c r="ER204" s="288"/>
      <c r="ES204" s="288"/>
      <c r="ET204" s="288"/>
      <c r="EU204" s="288"/>
      <c r="EV204" s="288"/>
      <c r="EW204" s="288"/>
      <c r="EX204" s="288"/>
      <c r="EY204" s="288"/>
      <c r="EZ204" s="288"/>
      <c r="FA204" s="288"/>
      <c r="FB204" s="288"/>
      <c r="FC204" s="288"/>
      <c r="FD204" s="288"/>
      <c r="FE204" s="288"/>
      <c r="FF204" s="288"/>
      <c r="FG204" s="288"/>
      <c r="FH204" s="288"/>
      <c r="FI204" s="288"/>
      <c r="FJ204" s="288"/>
      <c r="FK204" s="288"/>
      <c r="FL204" s="288"/>
      <c r="FM204" s="288"/>
      <c r="FN204" s="288"/>
      <c r="FO204" s="288"/>
      <c r="FP204" s="288"/>
      <c r="FQ204" s="288"/>
      <c r="FR204" s="288"/>
      <c r="FS204" s="288"/>
      <c r="FT204" s="288"/>
      <c r="FU204" s="288"/>
      <c r="FV204" s="288"/>
      <c r="FW204" s="288"/>
      <c r="FX204" s="288"/>
      <c r="FY204" s="288"/>
      <c r="FZ204" s="288"/>
      <c r="GA204" s="288"/>
      <c r="GB204" s="288"/>
      <c r="GC204" s="288"/>
      <c r="GD204" s="288"/>
      <c r="GE204" s="288"/>
      <c r="GF204" s="288"/>
      <c r="GG204" s="288"/>
      <c r="GH204" s="288"/>
      <c r="GI204" s="288"/>
      <c r="GJ204" s="288"/>
      <c r="GK204" s="288"/>
      <c r="GL204" s="288"/>
      <c r="GM204" s="288"/>
      <c r="GN204" s="288"/>
      <c r="GO204" s="288"/>
      <c r="GP204" s="288"/>
      <c r="GQ204" s="288"/>
      <c r="GR204" s="288"/>
      <c r="GS204" s="288"/>
      <c r="GT204" s="288"/>
      <c r="GU204" s="288"/>
      <c r="GV204" s="288"/>
      <c r="GW204" s="288"/>
      <c r="GX204" s="288"/>
      <c r="GY204" s="288"/>
      <c r="GZ204" s="288"/>
      <c r="HA204" s="288"/>
      <c r="HB204" s="288"/>
    </row>
    <row r="205" spans="1:210" ht="132" customHeight="1" x14ac:dyDescent="0.2">
      <c r="A205" s="387" t="s">
        <v>465</v>
      </c>
      <c r="B205" s="299" t="s">
        <v>427</v>
      </c>
      <c r="C205" s="388" t="s">
        <v>466</v>
      </c>
      <c r="D205" s="291" t="s">
        <v>467</v>
      </c>
      <c r="E205" s="278" t="s">
        <v>99</v>
      </c>
      <c r="F205" s="279" t="s">
        <v>462</v>
      </c>
      <c r="G205" s="351" t="s">
        <v>94</v>
      </c>
      <c r="H205" s="310">
        <f t="shared" si="15"/>
        <v>1000</v>
      </c>
      <c r="I205" s="310">
        <f t="shared" si="16"/>
        <v>1000</v>
      </c>
      <c r="J205" s="310">
        <f t="shared" si="17"/>
        <v>1000</v>
      </c>
      <c r="K205" s="283" t="s">
        <v>353</v>
      </c>
      <c r="L205" s="385"/>
      <c r="M205" s="385"/>
      <c r="N205" s="385"/>
      <c r="O205" s="385"/>
      <c r="P205" s="385"/>
      <c r="Q205" s="385"/>
      <c r="R205" s="287"/>
      <c r="S205" s="287"/>
      <c r="T205" s="287"/>
      <c r="U205" s="287"/>
      <c r="V205" s="287"/>
      <c r="W205" s="287"/>
      <c r="X205" s="287"/>
      <c r="Y205" s="287"/>
      <c r="Z205" s="288"/>
      <c r="AA205" s="288"/>
      <c r="AB205" s="288"/>
      <c r="AC205" s="288"/>
      <c r="AD205" s="288"/>
      <c r="AE205" s="288"/>
      <c r="AF205" s="287"/>
      <c r="AG205" s="287"/>
      <c r="AH205" s="287"/>
      <c r="AI205" s="287"/>
      <c r="AJ205" s="287"/>
      <c r="AK205" s="287"/>
      <c r="AL205" s="287"/>
      <c r="AM205" s="287"/>
      <c r="AN205" s="287"/>
      <c r="AO205" s="287"/>
      <c r="AP205" s="287"/>
      <c r="AQ205" s="287"/>
      <c r="AR205" s="287"/>
      <c r="AS205" s="287"/>
      <c r="AT205" s="287">
        <v>1000</v>
      </c>
      <c r="AU205" s="287">
        <v>1000</v>
      </c>
      <c r="AV205" s="287">
        <v>1000</v>
      </c>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7"/>
      <c r="BZ205" s="287"/>
      <c r="CA205" s="287"/>
      <c r="CB205" s="287"/>
      <c r="CC205" s="287"/>
      <c r="CD205" s="287"/>
      <c r="CE205" s="287"/>
      <c r="CF205" s="287"/>
      <c r="CG205" s="287"/>
      <c r="CH205" s="287"/>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8"/>
      <c r="DK205" s="288"/>
      <c r="DL205" s="288"/>
      <c r="DM205" s="288"/>
      <c r="DN205" s="288"/>
      <c r="DO205" s="288"/>
      <c r="DP205" s="288"/>
      <c r="DQ205" s="288"/>
      <c r="DR205" s="288"/>
      <c r="DS205" s="288"/>
      <c r="DT205" s="288"/>
      <c r="DU205" s="288"/>
      <c r="DV205" s="288"/>
      <c r="DW205" s="288"/>
      <c r="DX205" s="288"/>
      <c r="DY205" s="288"/>
      <c r="DZ205" s="288"/>
      <c r="EA205" s="288"/>
      <c r="EB205" s="288"/>
      <c r="EC205" s="288"/>
      <c r="ED205" s="288"/>
      <c r="EE205" s="288"/>
      <c r="EF205" s="288"/>
      <c r="EG205" s="288"/>
      <c r="EH205" s="288"/>
      <c r="EI205" s="288"/>
      <c r="EJ205" s="288"/>
      <c r="EK205" s="288"/>
      <c r="EL205" s="288"/>
      <c r="EM205" s="288"/>
      <c r="EN205" s="288"/>
      <c r="EO205" s="288"/>
      <c r="EP205" s="288"/>
      <c r="EQ205" s="288"/>
      <c r="ER205" s="288"/>
      <c r="ES205" s="288"/>
      <c r="ET205" s="288"/>
      <c r="EU205" s="288"/>
      <c r="EV205" s="288"/>
      <c r="EW205" s="288"/>
      <c r="EX205" s="288"/>
      <c r="EY205" s="288"/>
      <c r="EZ205" s="288"/>
      <c r="FA205" s="288"/>
      <c r="FB205" s="288"/>
      <c r="FC205" s="288"/>
      <c r="FD205" s="288"/>
      <c r="FE205" s="288"/>
      <c r="FF205" s="288"/>
      <c r="FG205" s="288"/>
      <c r="FH205" s="288"/>
      <c r="FI205" s="288"/>
      <c r="FJ205" s="288"/>
      <c r="FK205" s="288"/>
      <c r="FL205" s="288"/>
      <c r="FM205" s="288"/>
      <c r="FN205" s="288"/>
      <c r="FO205" s="288"/>
      <c r="FP205" s="288"/>
      <c r="FQ205" s="288"/>
      <c r="FR205" s="288"/>
      <c r="FS205" s="288"/>
      <c r="FT205" s="288"/>
      <c r="FU205" s="288"/>
      <c r="FV205" s="288"/>
      <c r="FW205" s="288"/>
      <c r="FX205" s="288"/>
      <c r="FY205" s="288"/>
      <c r="FZ205" s="288"/>
      <c r="GA205" s="288"/>
      <c r="GB205" s="288"/>
      <c r="GC205" s="288"/>
      <c r="GD205" s="288"/>
      <c r="GE205" s="288"/>
      <c r="GF205" s="288"/>
      <c r="GG205" s="288"/>
      <c r="GH205" s="288"/>
      <c r="GI205" s="288"/>
      <c r="GJ205" s="288"/>
      <c r="GK205" s="288"/>
      <c r="GL205" s="288"/>
      <c r="GM205" s="288"/>
      <c r="GN205" s="288"/>
      <c r="GO205" s="288"/>
      <c r="GP205" s="288"/>
      <c r="GQ205" s="288"/>
      <c r="GR205" s="288"/>
      <c r="GS205" s="288"/>
      <c r="GT205" s="288"/>
      <c r="GU205" s="288"/>
      <c r="GV205" s="288"/>
      <c r="GW205" s="288"/>
      <c r="GX205" s="288"/>
      <c r="GY205" s="288"/>
      <c r="GZ205" s="288"/>
      <c r="HA205" s="288"/>
      <c r="HB205" s="288"/>
    </row>
    <row r="206" spans="1:210" ht="57" customHeight="1" x14ac:dyDescent="0.2">
      <c r="A206" s="332" t="s">
        <v>465</v>
      </c>
      <c r="B206" s="289" t="s">
        <v>427</v>
      </c>
      <c r="C206" s="323" t="s">
        <v>468</v>
      </c>
      <c r="D206" s="289" t="s">
        <v>467</v>
      </c>
      <c r="E206" s="278" t="s">
        <v>99</v>
      </c>
      <c r="F206" s="279" t="s">
        <v>101</v>
      </c>
      <c r="G206" s="351" t="s">
        <v>102</v>
      </c>
      <c r="H206" s="310">
        <f t="shared" si="15"/>
        <v>1000</v>
      </c>
      <c r="I206" s="310">
        <f t="shared" si="16"/>
        <v>1000</v>
      </c>
      <c r="J206" s="310">
        <f t="shared" si="17"/>
        <v>1000</v>
      </c>
      <c r="K206" s="283" t="s">
        <v>353</v>
      </c>
      <c r="L206" s="385"/>
      <c r="M206" s="385"/>
      <c r="N206" s="385"/>
      <c r="O206" s="385"/>
      <c r="P206" s="385"/>
      <c r="Q206" s="385"/>
      <c r="R206" s="287"/>
      <c r="S206" s="287"/>
      <c r="T206" s="287"/>
      <c r="U206" s="287"/>
      <c r="V206" s="287"/>
      <c r="W206" s="287"/>
      <c r="X206" s="287"/>
      <c r="Y206" s="287"/>
      <c r="Z206" s="288"/>
      <c r="AA206" s="288"/>
      <c r="AB206" s="288"/>
      <c r="AC206" s="288"/>
      <c r="AD206" s="288"/>
      <c r="AE206" s="288"/>
      <c r="AF206" s="287"/>
      <c r="AG206" s="287"/>
      <c r="AH206" s="287"/>
      <c r="AI206" s="287"/>
      <c r="AJ206" s="287"/>
      <c r="AK206" s="287"/>
      <c r="AL206" s="287"/>
      <c r="AM206" s="287"/>
      <c r="AN206" s="287"/>
      <c r="AO206" s="287"/>
      <c r="AP206" s="287"/>
      <c r="AQ206" s="287"/>
      <c r="AR206" s="287"/>
      <c r="AS206" s="287"/>
      <c r="AT206" s="287">
        <v>1000</v>
      </c>
      <c r="AU206" s="287">
        <v>1000</v>
      </c>
      <c r="AV206" s="287">
        <v>1000</v>
      </c>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c r="BV206" s="287"/>
      <c r="BW206" s="287"/>
      <c r="BX206" s="287"/>
      <c r="BY206" s="287"/>
      <c r="BZ206" s="287"/>
      <c r="CA206" s="287"/>
      <c r="CB206" s="287"/>
      <c r="CC206" s="287"/>
      <c r="CD206" s="287"/>
      <c r="CE206" s="287"/>
      <c r="CF206" s="287"/>
      <c r="CG206" s="287"/>
      <c r="CH206" s="287"/>
      <c r="CI206" s="288"/>
      <c r="CJ206" s="288"/>
      <c r="CK206" s="288"/>
      <c r="CL206" s="288"/>
      <c r="CM206" s="288"/>
      <c r="CN206" s="288"/>
      <c r="CO206" s="288"/>
      <c r="CP206" s="288"/>
      <c r="CQ206" s="288"/>
      <c r="CR206" s="288"/>
      <c r="CS206" s="288"/>
      <c r="CT206" s="288"/>
      <c r="CU206" s="288"/>
      <c r="CV206" s="288"/>
      <c r="CW206" s="288"/>
      <c r="CX206" s="288"/>
      <c r="CY206" s="288"/>
      <c r="CZ206" s="288"/>
      <c r="DA206" s="288"/>
      <c r="DB206" s="288"/>
      <c r="DC206" s="288"/>
      <c r="DD206" s="288"/>
      <c r="DE206" s="288"/>
      <c r="DF206" s="288"/>
      <c r="DG206" s="288"/>
      <c r="DH206" s="288"/>
      <c r="DI206" s="288"/>
      <c r="DJ206" s="288"/>
      <c r="DK206" s="288"/>
      <c r="DL206" s="288"/>
      <c r="DM206" s="288"/>
      <c r="DN206" s="288"/>
      <c r="DO206" s="288"/>
      <c r="DP206" s="288"/>
      <c r="DQ206" s="288"/>
      <c r="DR206" s="288"/>
      <c r="DS206" s="288"/>
      <c r="DT206" s="288"/>
      <c r="DU206" s="288"/>
      <c r="DV206" s="288"/>
      <c r="DW206" s="288"/>
      <c r="DX206" s="288"/>
      <c r="DY206" s="288"/>
      <c r="DZ206" s="288"/>
      <c r="EA206" s="288"/>
      <c r="EB206" s="288"/>
      <c r="EC206" s="288"/>
      <c r="ED206" s="288"/>
      <c r="EE206" s="288"/>
      <c r="EF206" s="288"/>
      <c r="EG206" s="288"/>
      <c r="EH206" s="288"/>
      <c r="EI206" s="288"/>
      <c r="EJ206" s="288"/>
      <c r="EK206" s="288"/>
      <c r="EL206" s="288"/>
      <c r="EM206" s="288"/>
      <c r="EN206" s="288"/>
      <c r="EO206" s="288"/>
      <c r="EP206" s="288"/>
      <c r="EQ206" s="288"/>
      <c r="ER206" s="288"/>
      <c r="ES206" s="288"/>
      <c r="ET206" s="288"/>
      <c r="EU206" s="288"/>
      <c r="EV206" s="288"/>
      <c r="EW206" s="288"/>
      <c r="EX206" s="288"/>
      <c r="EY206" s="288"/>
      <c r="EZ206" s="288"/>
      <c r="FA206" s="288"/>
      <c r="FB206" s="288"/>
      <c r="FC206" s="288"/>
      <c r="FD206" s="288"/>
      <c r="FE206" s="288"/>
      <c r="FF206" s="288"/>
      <c r="FG206" s="288"/>
      <c r="FH206" s="288"/>
      <c r="FI206" s="288"/>
      <c r="FJ206" s="288"/>
      <c r="FK206" s="288"/>
      <c r="FL206" s="288"/>
      <c r="FM206" s="288"/>
      <c r="FN206" s="288"/>
      <c r="FO206" s="288"/>
      <c r="FP206" s="288"/>
      <c r="FQ206" s="288"/>
      <c r="FR206" s="288"/>
      <c r="FS206" s="288"/>
      <c r="FT206" s="288"/>
      <c r="FU206" s="288"/>
      <c r="FV206" s="288"/>
      <c r="FW206" s="288"/>
      <c r="FX206" s="288"/>
      <c r="FY206" s="288"/>
      <c r="FZ206" s="288"/>
      <c r="GA206" s="288"/>
      <c r="GB206" s="288"/>
      <c r="GC206" s="288"/>
      <c r="GD206" s="288"/>
      <c r="GE206" s="288"/>
      <c r="GF206" s="288"/>
      <c r="GG206" s="288"/>
      <c r="GH206" s="288"/>
      <c r="GI206" s="288"/>
      <c r="GJ206" s="288"/>
      <c r="GK206" s="288"/>
      <c r="GL206" s="288"/>
      <c r="GM206" s="288"/>
      <c r="GN206" s="288"/>
      <c r="GO206" s="288"/>
      <c r="GP206" s="288"/>
      <c r="GQ206" s="288"/>
      <c r="GR206" s="288"/>
      <c r="GS206" s="288"/>
      <c r="GT206" s="288"/>
      <c r="GU206" s="288"/>
      <c r="GV206" s="288"/>
      <c r="GW206" s="288"/>
      <c r="GX206" s="288"/>
      <c r="GY206" s="288"/>
      <c r="GZ206" s="288"/>
      <c r="HA206" s="288"/>
      <c r="HB206" s="288"/>
    </row>
    <row r="207" spans="1:210" s="250" customFormat="1" ht="25.5" customHeight="1" x14ac:dyDescent="0.25">
      <c r="A207" s="303"/>
      <c r="B207" s="271"/>
      <c r="C207" s="272" t="s">
        <v>469</v>
      </c>
      <c r="D207" s="346"/>
      <c r="E207" s="304"/>
      <c r="F207" s="304"/>
      <c r="G207" s="305"/>
      <c r="H207" s="305"/>
      <c r="I207" s="305"/>
      <c r="J207" s="305"/>
      <c r="K207" s="306"/>
      <c r="L207" s="389"/>
      <c r="M207" s="389"/>
      <c r="N207" s="389"/>
      <c r="O207" s="389"/>
      <c r="P207" s="389"/>
      <c r="Q207" s="389"/>
      <c r="R207" s="389"/>
      <c r="S207" s="389"/>
      <c r="T207" s="389"/>
      <c r="U207" s="389"/>
      <c r="V207" s="389"/>
      <c r="W207" s="389"/>
      <c r="X207" s="389"/>
      <c r="Y207" s="389"/>
      <c r="Z207" s="389"/>
      <c r="AA207" s="389"/>
      <c r="AB207" s="389"/>
      <c r="AC207" s="389"/>
      <c r="AD207" s="389"/>
      <c r="AE207" s="389"/>
      <c r="AF207" s="389"/>
      <c r="AG207" s="389"/>
      <c r="AH207" s="389"/>
      <c r="AI207" s="389"/>
      <c r="AJ207" s="389"/>
      <c r="AK207" s="389"/>
      <c r="AL207" s="389"/>
      <c r="AM207" s="389"/>
      <c r="AN207" s="389"/>
      <c r="AO207" s="389"/>
      <c r="AP207" s="389"/>
      <c r="AQ207" s="389"/>
      <c r="AR207" s="389"/>
      <c r="AS207" s="389"/>
      <c r="AT207" s="389"/>
      <c r="AU207" s="389"/>
      <c r="AV207" s="389"/>
      <c r="AW207" s="389"/>
      <c r="AX207" s="389"/>
      <c r="AY207" s="389"/>
      <c r="AZ207" s="389"/>
      <c r="BA207" s="389"/>
      <c r="BB207" s="389"/>
      <c r="BC207" s="389"/>
      <c r="BD207" s="389"/>
      <c r="BE207" s="389"/>
      <c r="BF207" s="389"/>
      <c r="BG207" s="389"/>
      <c r="BH207" s="389"/>
      <c r="BI207" s="389"/>
      <c r="BJ207" s="389"/>
      <c r="BK207" s="389"/>
      <c r="BL207" s="389"/>
      <c r="BM207" s="389"/>
      <c r="BN207" s="389"/>
      <c r="BO207" s="389"/>
      <c r="BP207" s="389"/>
      <c r="BQ207" s="389"/>
      <c r="BR207" s="389"/>
      <c r="BS207" s="389"/>
      <c r="BT207" s="389"/>
      <c r="BU207" s="389"/>
      <c r="BV207" s="389"/>
      <c r="BW207" s="389"/>
      <c r="BX207" s="389"/>
      <c r="BY207" s="389"/>
      <c r="BZ207" s="389"/>
      <c r="CA207" s="389"/>
      <c r="CB207" s="389"/>
      <c r="CC207" s="389"/>
      <c r="CD207" s="389"/>
      <c r="CE207" s="389"/>
      <c r="CF207" s="389"/>
      <c r="CG207" s="389"/>
      <c r="CH207" s="389"/>
      <c r="CI207" s="389"/>
      <c r="CJ207" s="389"/>
      <c r="CK207" s="389"/>
      <c r="CL207" s="389"/>
      <c r="CM207" s="389"/>
      <c r="CN207" s="389"/>
      <c r="CO207" s="389"/>
      <c r="CP207" s="389"/>
      <c r="CQ207" s="389"/>
      <c r="CR207" s="389"/>
      <c r="CS207" s="389"/>
      <c r="CT207" s="389"/>
      <c r="CU207" s="389"/>
      <c r="CV207" s="389"/>
      <c r="CW207" s="389"/>
      <c r="CX207" s="389"/>
      <c r="CY207" s="389"/>
      <c r="CZ207" s="389"/>
      <c r="DA207" s="389"/>
      <c r="DB207" s="389"/>
      <c r="DC207" s="389"/>
      <c r="DD207" s="389"/>
      <c r="DE207" s="389"/>
      <c r="DF207" s="389"/>
      <c r="DG207" s="389"/>
      <c r="DH207" s="389"/>
      <c r="DI207" s="389"/>
      <c r="DJ207" s="389"/>
      <c r="DK207" s="389"/>
      <c r="DL207" s="389"/>
      <c r="DM207" s="389"/>
      <c r="DN207" s="389"/>
      <c r="DO207" s="389"/>
      <c r="DP207" s="389"/>
      <c r="DQ207" s="389"/>
      <c r="DR207" s="389"/>
      <c r="DS207" s="389"/>
      <c r="DT207" s="389"/>
      <c r="DU207" s="389"/>
      <c r="DV207" s="389"/>
      <c r="DW207" s="389"/>
      <c r="DX207" s="389"/>
      <c r="DY207" s="389"/>
      <c r="DZ207" s="389"/>
      <c r="EA207" s="389"/>
      <c r="EB207" s="389"/>
      <c r="EC207" s="389"/>
      <c r="ED207" s="389"/>
      <c r="EE207" s="389"/>
      <c r="EF207" s="389"/>
      <c r="EG207" s="389"/>
      <c r="EH207" s="389"/>
      <c r="EI207" s="389"/>
      <c r="EJ207" s="389"/>
      <c r="EK207" s="389"/>
      <c r="EL207" s="389"/>
      <c r="EM207" s="389"/>
      <c r="EN207" s="389"/>
      <c r="EO207" s="389"/>
      <c r="EP207" s="389"/>
      <c r="EQ207" s="389"/>
      <c r="ER207" s="389"/>
      <c r="ES207" s="389"/>
      <c r="ET207" s="389"/>
      <c r="EU207" s="389"/>
      <c r="EV207" s="389"/>
      <c r="EW207" s="389"/>
      <c r="EX207" s="389"/>
      <c r="EY207" s="389"/>
      <c r="EZ207" s="389"/>
      <c r="FA207" s="389"/>
      <c r="FB207" s="389"/>
      <c r="FC207" s="389"/>
      <c r="FD207" s="389"/>
      <c r="FE207" s="389"/>
      <c r="FF207" s="389"/>
      <c r="FG207" s="389"/>
      <c r="FH207" s="389"/>
      <c r="FI207" s="389"/>
      <c r="FJ207" s="389"/>
      <c r="FK207" s="389"/>
      <c r="FL207" s="389"/>
      <c r="FM207" s="389"/>
      <c r="FN207" s="389"/>
      <c r="FO207" s="389"/>
      <c r="FP207" s="389"/>
      <c r="FQ207" s="389"/>
      <c r="FR207" s="389"/>
      <c r="FS207" s="389"/>
      <c r="FT207" s="389"/>
      <c r="FU207" s="389"/>
      <c r="FV207" s="389"/>
      <c r="FW207" s="389"/>
      <c r="FX207" s="389"/>
      <c r="FY207" s="389"/>
      <c r="FZ207" s="389"/>
      <c r="GA207" s="389"/>
      <c r="GB207" s="389"/>
      <c r="GC207" s="389"/>
      <c r="GD207" s="389"/>
      <c r="GE207" s="389"/>
      <c r="GF207" s="389"/>
      <c r="GG207" s="389"/>
      <c r="GH207" s="389"/>
      <c r="GI207" s="389"/>
      <c r="GJ207" s="389"/>
      <c r="GK207" s="389"/>
      <c r="GL207" s="389"/>
      <c r="GM207" s="389"/>
      <c r="GN207" s="389"/>
      <c r="GO207" s="389"/>
      <c r="GP207" s="389"/>
      <c r="GQ207" s="389"/>
      <c r="GR207" s="389"/>
      <c r="GS207" s="389"/>
      <c r="GT207" s="389"/>
      <c r="GU207" s="389"/>
      <c r="GV207" s="389"/>
      <c r="GW207" s="389"/>
      <c r="GX207" s="389"/>
      <c r="GY207" s="389"/>
      <c r="GZ207" s="389"/>
      <c r="HA207" s="389"/>
      <c r="HB207" s="389"/>
    </row>
    <row r="208" spans="1:210" ht="90" customHeight="1" x14ac:dyDescent="0.2">
      <c r="A208" s="330" t="s">
        <v>310</v>
      </c>
      <c r="B208" s="301" t="s">
        <v>469</v>
      </c>
      <c r="C208" s="295" t="s">
        <v>470</v>
      </c>
      <c r="D208" s="295" t="s">
        <v>471</v>
      </c>
      <c r="E208" s="279" t="s">
        <v>99</v>
      </c>
      <c r="F208" s="279" t="s">
        <v>472</v>
      </c>
      <c r="G208" s="351" t="s">
        <v>102</v>
      </c>
      <c r="H208" s="310">
        <f t="shared" si="15"/>
        <v>42</v>
      </c>
      <c r="I208" s="310">
        <f t="shared" si="16"/>
        <v>42</v>
      </c>
      <c r="J208" s="310">
        <f t="shared" si="17"/>
        <v>42</v>
      </c>
      <c r="K208" s="283" t="s">
        <v>353</v>
      </c>
      <c r="L208" s="287">
        <v>42</v>
      </c>
      <c r="M208" s="287">
        <v>42</v>
      </c>
      <c r="N208" s="287">
        <v>42</v>
      </c>
      <c r="O208" s="385"/>
      <c r="P208" s="385"/>
      <c r="Q208" s="385"/>
      <c r="R208" s="287"/>
      <c r="S208" s="287"/>
      <c r="T208" s="287"/>
      <c r="U208" s="287"/>
      <c r="V208" s="287"/>
      <c r="W208" s="287"/>
      <c r="X208" s="287"/>
      <c r="Y208" s="287"/>
      <c r="Z208" s="288"/>
      <c r="AA208" s="288"/>
      <c r="AB208" s="288"/>
      <c r="AC208" s="288"/>
      <c r="AD208" s="288"/>
      <c r="AE208" s="288"/>
      <c r="AF208" s="287"/>
      <c r="AG208" s="287"/>
      <c r="AH208" s="287"/>
      <c r="AI208" s="287"/>
      <c r="AJ208" s="287"/>
      <c r="AK208" s="287"/>
      <c r="AL208" s="287"/>
      <c r="AM208" s="287"/>
      <c r="AN208" s="287"/>
      <c r="AO208" s="287"/>
      <c r="AP208" s="287"/>
      <c r="AQ208" s="287"/>
      <c r="AR208" s="287"/>
      <c r="AS208" s="287"/>
      <c r="AT208" s="287"/>
      <c r="AU208" s="287"/>
      <c r="AV208" s="287"/>
      <c r="AW208" s="287"/>
      <c r="AX208" s="287"/>
      <c r="AY208" s="287"/>
      <c r="AZ208" s="287"/>
      <c r="BA208" s="287"/>
      <c r="BB208" s="287"/>
      <c r="BC208" s="287"/>
      <c r="BD208" s="287"/>
      <c r="BE208" s="287"/>
      <c r="BF208" s="287"/>
      <c r="BG208" s="287"/>
      <c r="BH208" s="287"/>
      <c r="BI208" s="287"/>
      <c r="BJ208" s="287"/>
      <c r="BK208" s="287"/>
      <c r="BL208" s="287"/>
      <c r="BM208" s="287"/>
      <c r="BN208" s="287"/>
      <c r="BO208" s="287"/>
      <c r="BP208" s="287"/>
      <c r="BQ208" s="287"/>
      <c r="BR208" s="287"/>
      <c r="BS208" s="287"/>
      <c r="BT208" s="287"/>
      <c r="BU208" s="287"/>
      <c r="BV208" s="287"/>
      <c r="BW208" s="287"/>
      <c r="BX208" s="287"/>
      <c r="BY208" s="287"/>
      <c r="BZ208" s="287"/>
      <c r="CA208" s="287"/>
      <c r="CB208" s="287"/>
      <c r="CC208" s="287"/>
      <c r="CD208" s="287"/>
      <c r="CE208" s="287"/>
      <c r="CF208" s="287"/>
      <c r="CG208" s="287"/>
      <c r="CH208" s="287"/>
      <c r="CI208" s="288"/>
      <c r="CJ208" s="288"/>
      <c r="CK208" s="288"/>
      <c r="CL208" s="288"/>
      <c r="CM208" s="288"/>
      <c r="CN208" s="288"/>
      <c r="CO208" s="288"/>
      <c r="CP208" s="288"/>
      <c r="CQ208" s="288"/>
      <c r="CR208" s="288"/>
      <c r="CS208" s="288"/>
      <c r="CT208" s="288"/>
      <c r="CU208" s="288"/>
      <c r="CV208" s="288"/>
      <c r="CW208" s="288"/>
      <c r="CX208" s="288"/>
      <c r="CY208" s="288"/>
      <c r="CZ208" s="288"/>
      <c r="DA208" s="288"/>
      <c r="DB208" s="288"/>
      <c r="DC208" s="288"/>
      <c r="DD208" s="288"/>
      <c r="DE208" s="288"/>
      <c r="DF208" s="288"/>
      <c r="DG208" s="288"/>
      <c r="DH208" s="288"/>
      <c r="DI208" s="288"/>
      <c r="DJ208" s="288"/>
      <c r="DK208" s="288"/>
      <c r="DL208" s="288"/>
      <c r="DM208" s="288"/>
      <c r="DN208" s="288"/>
      <c r="DO208" s="288"/>
      <c r="DP208" s="288"/>
      <c r="DQ208" s="288"/>
      <c r="DR208" s="288"/>
      <c r="DS208" s="288"/>
      <c r="DT208" s="288"/>
      <c r="DU208" s="288"/>
      <c r="DV208" s="288"/>
      <c r="DW208" s="288"/>
      <c r="DX208" s="288"/>
      <c r="DY208" s="288"/>
      <c r="DZ208" s="288"/>
      <c r="EA208" s="288"/>
      <c r="EB208" s="288"/>
      <c r="EC208" s="288"/>
      <c r="ED208" s="288"/>
      <c r="EE208" s="288"/>
      <c r="EF208" s="288"/>
      <c r="EG208" s="288"/>
      <c r="EH208" s="288"/>
      <c r="EI208" s="288"/>
      <c r="EJ208" s="288"/>
      <c r="EK208" s="288"/>
      <c r="EL208" s="288"/>
      <c r="EM208" s="288"/>
      <c r="EN208" s="288"/>
      <c r="EO208" s="288"/>
      <c r="EP208" s="288"/>
      <c r="EQ208" s="288"/>
      <c r="ER208" s="288"/>
      <c r="ES208" s="288"/>
      <c r="ET208" s="288"/>
      <c r="EU208" s="288"/>
      <c r="EV208" s="288"/>
      <c r="EW208" s="288"/>
      <c r="EX208" s="288"/>
      <c r="EY208" s="288"/>
      <c r="EZ208" s="288"/>
      <c r="FA208" s="288"/>
      <c r="FB208" s="288"/>
      <c r="FC208" s="288"/>
      <c r="FD208" s="288"/>
      <c r="FE208" s="288"/>
      <c r="FF208" s="288"/>
      <c r="FG208" s="288"/>
      <c r="FH208" s="288"/>
      <c r="FI208" s="288"/>
      <c r="FJ208" s="288"/>
      <c r="FK208" s="288"/>
      <c r="FL208" s="288"/>
      <c r="FM208" s="288"/>
      <c r="FN208" s="288"/>
      <c r="FO208" s="288"/>
      <c r="FP208" s="288"/>
      <c r="FQ208" s="288"/>
      <c r="FR208" s="288"/>
      <c r="FS208" s="288"/>
      <c r="FT208" s="288"/>
      <c r="FU208" s="288"/>
      <c r="FV208" s="288"/>
      <c r="FW208" s="288"/>
      <c r="FX208" s="288"/>
      <c r="FY208" s="288"/>
      <c r="FZ208" s="288"/>
      <c r="GA208" s="288"/>
      <c r="GB208" s="288"/>
      <c r="GC208" s="288"/>
      <c r="GD208" s="288"/>
      <c r="GE208" s="288"/>
      <c r="GF208" s="288"/>
      <c r="GG208" s="288"/>
      <c r="GH208" s="288"/>
      <c r="GI208" s="288"/>
      <c r="GJ208" s="288"/>
      <c r="GK208" s="288"/>
      <c r="GL208" s="288"/>
      <c r="GM208" s="288"/>
      <c r="GN208" s="288"/>
      <c r="GO208" s="288"/>
      <c r="GP208" s="288"/>
      <c r="GQ208" s="288"/>
      <c r="GR208" s="288"/>
      <c r="GS208" s="288"/>
      <c r="GT208" s="288"/>
      <c r="GU208" s="288"/>
      <c r="GV208" s="288"/>
      <c r="GW208" s="288"/>
      <c r="GX208" s="288"/>
      <c r="GY208" s="288"/>
      <c r="GZ208" s="288"/>
      <c r="HA208" s="288"/>
      <c r="HB208" s="288"/>
    </row>
    <row r="209" spans="1:210" ht="39.75" customHeight="1" x14ac:dyDescent="0.2">
      <c r="A209" s="390" t="s">
        <v>313</v>
      </c>
      <c r="B209" s="277" t="s">
        <v>469</v>
      </c>
      <c r="C209" s="279" t="s">
        <v>473</v>
      </c>
      <c r="D209" s="279" t="s">
        <v>318</v>
      </c>
      <c r="E209" s="278" t="s">
        <v>130</v>
      </c>
      <c r="F209" s="279" t="s">
        <v>474</v>
      </c>
      <c r="G209" s="351" t="s">
        <v>145</v>
      </c>
      <c r="H209" s="284">
        <f t="shared" ref="H209:J209" si="18">L209</f>
        <v>30</v>
      </c>
      <c r="I209" s="284">
        <f t="shared" si="18"/>
        <v>30</v>
      </c>
      <c r="J209" s="284">
        <f t="shared" si="18"/>
        <v>30</v>
      </c>
      <c r="K209" s="283" t="s">
        <v>353</v>
      </c>
      <c r="L209" s="284">
        <v>30</v>
      </c>
      <c r="M209" s="284">
        <v>30</v>
      </c>
      <c r="N209" s="284">
        <v>30</v>
      </c>
      <c r="O209" s="385"/>
      <c r="P209" s="385"/>
      <c r="Q209" s="385"/>
      <c r="R209" s="287"/>
      <c r="S209" s="287"/>
      <c r="T209" s="287"/>
      <c r="U209" s="287"/>
      <c r="V209" s="287"/>
      <c r="W209" s="287"/>
      <c r="X209" s="287"/>
      <c r="Y209" s="287"/>
      <c r="Z209" s="288"/>
      <c r="AA209" s="288"/>
      <c r="AB209" s="288"/>
      <c r="AC209" s="288"/>
      <c r="AD209" s="288"/>
      <c r="AE209" s="288"/>
      <c r="AF209" s="287"/>
      <c r="AG209" s="287"/>
      <c r="AH209" s="287"/>
      <c r="AI209" s="287"/>
      <c r="AJ209" s="287"/>
      <c r="AK209" s="287"/>
      <c r="AL209" s="287"/>
      <c r="AM209" s="287"/>
      <c r="AN209" s="287"/>
      <c r="AO209" s="287"/>
      <c r="AP209" s="287"/>
      <c r="AQ209" s="287"/>
      <c r="AR209" s="287"/>
      <c r="AS209" s="287"/>
      <c r="AT209" s="287"/>
      <c r="AU209" s="287"/>
      <c r="AV209" s="287"/>
      <c r="AW209" s="287"/>
      <c r="AX209" s="287"/>
      <c r="AY209" s="287"/>
      <c r="AZ209" s="287"/>
      <c r="BA209" s="287"/>
      <c r="BB209" s="287"/>
      <c r="BC209" s="287"/>
      <c r="BD209" s="287"/>
      <c r="BE209" s="287"/>
      <c r="BF209" s="287"/>
      <c r="BG209" s="287"/>
      <c r="BH209" s="287"/>
      <c r="BI209" s="287"/>
      <c r="BJ209" s="287"/>
      <c r="BK209" s="287"/>
      <c r="BL209" s="287"/>
      <c r="BM209" s="287"/>
      <c r="BN209" s="287"/>
      <c r="BO209" s="287"/>
      <c r="BP209" s="287"/>
      <c r="BQ209" s="287"/>
      <c r="BR209" s="287"/>
      <c r="BS209" s="287"/>
      <c r="BT209" s="287"/>
      <c r="BU209" s="287"/>
      <c r="BV209" s="287"/>
      <c r="BW209" s="287"/>
      <c r="BX209" s="287"/>
      <c r="BY209" s="287"/>
      <c r="BZ209" s="287"/>
      <c r="CA209" s="287"/>
      <c r="CB209" s="287"/>
      <c r="CC209" s="287"/>
      <c r="CD209" s="287"/>
      <c r="CE209" s="287"/>
      <c r="CF209" s="287"/>
      <c r="CG209" s="287"/>
      <c r="CH209" s="287"/>
      <c r="CI209" s="288"/>
      <c r="CJ209" s="288"/>
      <c r="CK209" s="288"/>
      <c r="CL209" s="288"/>
      <c r="CM209" s="288"/>
      <c r="CN209" s="288"/>
      <c r="CO209" s="288"/>
      <c r="CP209" s="288"/>
      <c r="CQ209" s="288"/>
      <c r="CR209" s="288"/>
      <c r="CS209" s="288"/>
      <c r="CT209" s="288"/>
      <c r="CU209" s="288"/>
      <c r="CV209" s="288"/>
      <c r="CW209" s="288"/>
      <c r="CX209" s="288"/>
      <c r="CY209" s="288"/>
      <c r="CZ209" s="288"/>
      <c r="DA209" s="288"/>
      <c r="DB209" s="288"/>
      <c r="DC209" s="288"/>
      <c r="DD209" s="288"/>
      <c r="DE209" s="288"/>
      <c r="DF209" s="288"/>
      <c r="DG209" s="288"/>
      <c r="DH209" s="288"/>
      <c r="DI209" s="288"/>
      <c r="DJ209" s="288"/>
      <c r="DK209" s="288"/>
      <c r="DL209" s="288"/>
      <c r="DM209" s="288"/>
      <c r="DN209" s="288"/>
      <c r="DO209" s="288"/>
      <c r="DP209" s="288"/>
      <c r="DQ209" s="288"/>
      <c r="DR209" s="288"/>
      <c r="DS209" s="288"/>
      <c r="DT209" s="288"/>
      <c r="DU209" s="288"/>
      <c r="DV209" s="288"/>
      <c r="DW209" s="288"/>
      <c r="DX209" s="288"/>
      <c r="DY209" s="288"/>
      <c r="DZ209" s="288"/>
      <c r="EA209" s="288"/>
      <c r="EB209" s="288"/>
      <c r="EC209" s="288"/>
      <c r="ED209" s="288"/>
      <c r="EE209" s="288"/>
      <c r="EF209" s="288"/>
      <c r="EG209" s="288"/>
      <c r="EH209" s="288"/>
      <c r="EI209" s="288"/>
      <c r="EJ209" s="288"/>
      <c r="EK209" s="288"/>
      <c r="EL209" s="288"/>
      <c r="EM209" s="288"/>
      <c r="EN209" s="288"/>
      <c r="EO209" s="288"/>
      <c r="EP209" s="288"/>
      <c r="EQ209" s="288"/>
      <c r="ER209" s="288"/>
      <c r="ES209" s="288"/>
      <c r="ET209" s="288"/>
      <c r="EU209" s="288"/>
      <c r="EV209" s="288"/>
      <c r="EW209" s="288"/>
      <c r="EX209" s="288"/>
      <c r="EY209" s="288"/>
      <c r="EZ209" s="288"/>
      <c r="FA209" s="288"/>
      <c r="FB209" s="288"/>
      <c r="FC209" s="288"/>
      <c r="FD209" s="288"/>
      <c r="FE209" s="288"/>
      <c r="FF209" s="288"/>
      <c r="FG209" s="288"/>
      <c r="FH209" s="288"/>
      <c r="FI209" s="288"/>
      <c r="FJ209" s="288"/>
      <c r="FK209" s="288"/>
      <c r="FL209" s="288"/>
      <c r="FM209" s="288"/>
      <c r="FN209" s="288"/>
      <c r="FO209" s="288"/>
      <c r="FP209" s="288"/>
      <c r="FQ209" s="288"/>
      <c r="FR209" s="288"/>
      <c r="FS209" s="288"/>
      <c r="FT209" s="288"/>
      <c r="FU209" s="288"/>
      <c r="FV209" s="288"/>
      <c r="FW209" s="288"/>
      <c r="FX209" s="288"/>
      <c r="FY209" s="288">
        <v>1</v>
      </c>
      <c r="FZ209" s="288">
        <v>2</v>
      </c>
      <c r="GA209" s="288">
        <v>2</v>
      </c>
      <c r="GB209" s="288"/>
      <c r="GC209" s="288"/>
      <c r="GD209" s="288"/>
      <c r="GE209" s="288"/>
      <c r="GF209" s="288"/>
      <c r="GG209" s="288"/>
      <c r="GH209" s="288"/>
      <c r="GI209" s="288"/>
      <c r="GJ209" s="288"/>
      <c r="GK209" s="288"/>
      <c r="GL209" s="288"/>
      <c r="GM209" s="288"/>
      <c r="GN209" s="288"/>
      <c r="GO209" s="288"/>
      <c r="GP209" s="288"/>
      <c r="GQ209" s="288"/>
      <c r="GR209" s="288"/>
      <c r="GS209" s="288"/>
      <c r="GT209" s="288"/>
      <c r="GU209" s="288"/>
      <c r="GV209" s="288"/>
      <c r="GW209" s="288"/>
      <c r="GX209" s="288"/>
      <c r="GY209" s="288"/>
      <c r="GZ209" s="288"/>
      <c r="HA209" s="288"/>
      <c r="HB209" s="288"/>
    </row>
    <row r="210" spans="1:210" s="250" customFormat="1" ht="41.25" customHeight="1" x14ac:dyDescent="0.25">
      <c r="A210" s="369"/>
      <c r="B210" s="370"/>
      <c r="C210" s="371" t="s">
        <v>475</v>
      </c>
      <c r="D210" s="304"/>
      <c r="E210" s="304"/>
      <c r="F210" s="304"/>
      <c r="G210" s="305"/>
      <c r="H210" s="305"/>
      <c r="I210" s="305"/>
      <c r="J210" s="305"/>
      <c r="K210" s="306"/>
      <c r="L210" s="306"/>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6"/>
      <c r="AL210" s="306"/>
      <c r="AM210" s="306"/>
      <c r="AN210" s="306"/>
      <c r="AO210" s="306"/>
      <c r="AP210" s="306"/>
      <c r="AQ210" s="306"/>
      <c r="AR210" s="306"/>
      <c r="AS210" s="306"/>
      <c r="AT210" s="306"/>
      <c r="AU210" s="306"/>
      <c r="AV210" s="306"/>
      <c r="AW210" s="306"/>
      <c r="AX210" s="306"/>
      <c r="AY210" s="306"/>
      <c r="AZ210" s="306"/>
      <c r="BA210" s="306"/>
      <c r="BB210" s="306"/>
      <c r="BC210" s="306"/>
      <c r="BD210" s="306"/>
      <c r="BE210" s="306"/>
      <c r="BF210" s="306"/>
      <c r="BG210" s="306"/>
      <c r="BH210" s="306"/>
      <c r="BI210" s="306"/>
      <c r="BJ210" s="306"/>
      <c r="BK210" s="306"/>
      <c r="BL210" s="306"/>
      <c r="BM210" s="306"/>
      <c r="BN210" s="306"/>
      <c r="BO210" s="306"/>
      <c r="BP210" s="306"/>
      <c r="BQ210" s="306"/>
      <c r="BR210" s="306"/>
      <c r="BS210" s="306"/>
      <c r="BT210" s="306"/>
      <c r="BU210" s="306"/>
      <c r="BV210" s="306"/>
      <c r="BW210" s="306"/>
      <c r="BX210" s="306"/>
      <c r="BY210" s="306"/>
      <c r="BZ210" s="306"/>
      <c r="CA210" s="306"/>
      <c r="CB210" s="306"/>
      <c r="CC210" s="306"/>
      <c r="CD210" s="306"/>
      <c r="CE210" s="306"/>
      <c r="CF210" s="306"/>
      <c r="CG210" s="306"/>
      <c r="CH210" s="306"/>
      <c r="CI210" s="306"/>
      <c r="CJ210" s="306"/>
      <c r="CK210" s="306"/>
      <c r="CL210" s="306"/>
      <c r="CM210" s="306"/>
      <c r="CN210" s="306"/>
      <c r="CO210" s="306"/>
      <c r="CP210" s="306"/>
      <c r="CQ210" s="306"/>
      <c r="CR210" s="306"/>
      <c r="CS210" s="306"/>
      <c r="CT210" s="306"/>
      <c r="CU210" s="306"/>
      <c r="CV210" s="306"/>
      <c r="CW210" s="306"/>
      <c r="CX210" s="306"/>
      <c r="CY210" s="306"/>
      <c r="CZ210" s="306"/>
      <c r="DA210" s="306"/>
      <c r="DB210" s="306"/>
      <c r="DC210" s="306"/>
      <c r="DD210" s="306"/>
      <c r="DE210" s="306"/>
      <c r="DF210" s="306"/>
      <c r="DG210" s="306"/>
      <c r="DH210" s="306"/>
      <c r="DI210" s="306"/>
      <c r="DJ210" s="306"/>
      <c r="DK210" s="306"/>
      <c r="DL210" s="306"/>
      <c r="DM210" s="306"/>
      <c r="DN210" s="306"/>
      <c r="DO210" s="306"/>
      <c r="DP210" s="306"/>
      <c r="DQ210" s="306"/>
      <c r="DR210" s="306"/>
      <c r="DS210" s="306"/>
      <c r="DT210" s="306"/>
      <c r="DU210" s="306"/>
      <c r="DV210" s="306"/>
      <c r="DW210" s="306"/>
      <c r="DX210" s="306"/>
      <c r="DY210" s="306"/>
      <c r="DZ210" s="306"/>
      <c r="EA210" s="306"/>
      <c r="EB210" s="306"/>
      <c r="EC210" s="306"/>
      <c r="ED210" s="306"/>
      <c r="EE210" s="306"/>
      <c r="EF210" s="306"/>
      <c r="EG210" s="306"/>
      <c r="EH210" s="306"/>
      <c r="EI210" s="306"/>
      <c r="EJ210" s="306"/>
      <c r="EK210" s="306"/>
      <c r="EL210" s="306"/>
      <c r="EM210" s="306"/>
      <c r="EN210" s="306"/>
      <c r="EO210" s="306"/>
      <c r="EP210" s="306"/>
      <c r="EQ210" s="306"/>
      <c r="ER210" s="306"/>
      <c r="ES210" s="306"/>
      <c r="ET210" s="306"/>
      <c r="EU210" s="306"/>
      <c r="EV210" s="306"/>
      <c r="EW210" s="306"/>
      <c r="EX210" s="306"/>
      <c r="EY210" s="306"/>
      <c r="EZ210" s="306"/>
      <c r="FA210" s="306"/>
      <c r="FB210" s="306"/>
      <c r="FC210" s="306"/>
      <c r="FD210" s="306"/>
      <c r="FE210" s="306"/>
      <c r="FF210" s="306"/>
      <c r="FG210" s="306"/>
      <c r="FH210" s="306"/>
      <c r="FI210" s="306"/>
      <c r="FJ210" s="306"/>
      <c r="FK210" s="306"/>
      <c r="FL210" s="306"/>
      <c r="FM210" s="306"/>
      <c r="FN210" s="306"/>
      <c r="FO210" s="306"/>
      <c r="FP210" s="306"/>
      <c r="FQ210" s="306"/>
      <c r="FR210" s="306"/>
      <c r="FS210" s="306"/>
      <c r="FT210" s="306"/>
      <c r="FU210" s="306"/>
      <c r="FV210" s="306"/>
      <c r="FW210" s="306"/>
      <c r="FX210" s="306"/>
      <c r="FY210" s="306"/>
      <c r="FZ210" s="306"/>
      <c r="GA210" s="306"/>
      <c r="GB210" s="306"/>
      <c r="GC210" s="306"/>
      <c r="GD210" s="306"/>
      <c r="GE210" s="306"/>
      <c r="GF210" s="306"/>
      <c r="GG210" s="306"/>
      <c r="GH210" s="306"/>
      <c r="GI210" s="306"/>
      <c r="GJ210" s="306"/>
      <c r="GK210" s="306"/>
      <c r="GL210" s="306"/>
      <c r="GM210" s="306"/>
      <c r="GN210" s="306"/>
      <c r="GO210" s="306"/>
      <c r="GP210" s="306"/>
      <c r="GQ210" s="306"/>
      <c r="GR210" s="306"/>
      <c r="GS210" s="306"/>
      <c r="GT210" s="306"/>
      <c r="GU210" s="306"/>
      <c r="GV210" s="306"/>
      <c r="GW210" s="306"/>
      <c r="GX210" s="306"/>
      <c r="GY210" s="306"/>
      <c r="GZ210" s="306"/>
      <c r="HA210" s="306"/>
      <c r="HB210" s="306"/>
    </row>
    <row r="211" spans="1:210" s="250" customFormat="1" ht="68.25" customHeight="1" x14ac:dyDescent="0.25">
      <c r="A211" s="391" t="s">
        <v>316</v>
      </c>
      <c r="B211" s="392" t="s">
        <v>475</v>
      </c>
      <c r="C211" s="393" t="s">
        <v>476</v>
      </c>
      <c r="D211" s="324" t="s">
        <v>471</v>
      </c>
      <c r="E211" s="394"/>
      <c r="F211" s="295" t="s">
        <v>477</v>
      </c>
      <c r="G211" s="296" t="s">
        <v>351</v>
      </c>
      <c r="H211" s="284" t="s">
        <v>353</v>
      </c>
      <c r="I211" s="284" t="s">
        <v>353</v>
      </c>
      <c r="J211" s="284" t="s">
        <v>353</v>
      </c>
      <c r="K211" s="296" t="s">
        <v>352</v>
      </c>
      <c r="L211" s="284" t="s">
        <v>353</v>
      </c>
      <c r="M211" s="284" t="s">
        <v>353</v>
      </c>
      <c r="N211" s="284" t="s">
        <v>353</v>
      </c>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8"/>
      <c r="AO211" s="358"/>
      <c r="AP211" s="358"/>
      <c r="AQ211" s="358"/>
      <c r="AR211" s="358"/>
      <c r="AS211" s="358"/>
      <c r="AT211" s="358"/>
      <c r="AU211" s="358"/>
      <c r="AV211" s="358"/>
      <c r="AW211" s="358"/>
      <c r="AX211" s="358"/>
      <c r="AY211" s="358"/>
      <c r="AZ211" s="358"/>
      <c r="BA211" s="358"/>
      <c r="BB211" s="358"/>
      <c r="BC211" s="358"/>
      <c r="BD211" s="358"/>
      <c r="BE211" s="358"/>
      <c r="BF211" s="358"/>
      <c r="BG211" s="358"/>
      <c r="BH211" s="358"/>
      <c r="BI211" s="358"/>
      <c r="BJ211" s="358"/>
      <c r="BK211" s="358"/>
      <c r="BL211" s="358"/>
      <c r="BM211" s="358"/>
      <c r="BN211" s="358"/>
      <c r="BO211" s="358"/>
      <c r="BP211" s="358"/>
      <c r="BQ211" s="358"/>
      <c r="BR211" s="358"/>
      <c r="BS211" s="358"/>
      <c r="BT211" s="358"/>
      <c r="BU211" s="358"/>
      <c r="BV211" s="358"/>
      <c r="BW211" s="358"/>
      <c r="BX211" s="358"/>
      <c r="BY211" s="358"/>
      <c r="BZ211" s="358"/>
      <c r="CA211" s="358"/>
      <c r="CB211" s="358"/>
      <c r="CC211" s="358"/>
      <c r="CD211" s="358"/>
      <c r="CE211" s="358"/>
      <c r="CF211" s="358"/>
      <c r="CG211" s="358"/>
      <c r="CH211" s="358"/>
      <c r="CI211" s="358"/>
      <c r="CJ211" s="358"/>
      <c r="CK211" s="358"/>
      <c r="CL211" s="358"/>
      <c r="CM211" s="358"/>
      <c r="CN211" s="358"/>
      <c r="CO211" s="358"/>
      <c r="CP211" s="358"/>
      <c r="CQ211" s="358"/>
      <c r="CR211" s="358"/>
      <c r="CS211" s="358"/>
      <c r="CT211" s="358"/>
      <c r="CU211" s="358"/>
      <c r="CV211" s="358"/>
      <c r="CW211" s="358"/>
      <c r="CX211" s="358"/>
      <c r="CY211" s="358"/>
      <c r="CZ211" s="358"/>
      <c r="DA211" s="358"/>
      <c r="DB211" s="358"/>
      <c r="DC211" s="358"/>
      <c r="DD211" s="358"/>
      <c r="DE211" s="358"/>
      <c r="DF211" s="358"/>
      <c r="DG211" s="358"/>
      <c r="DH211" s="358"/>
      <c r="DI211" s="358"/>
      <c r="DJ211" s="358"/>
      <c r="DK211" s="358"/>
      <c r="DL211" s="358"/>
      <c r="DM211" s="358"/>
      <c r="DN211" s="358"/>
      <c r="DO211" s="358"/>
      <c r="DP211" s="358"/>
      <c r="DQ211" s="358"/>
      <c r="DR211" s="358"/>
      <c r="DS211" s="358"/>
      <c r="DT211" s="358"/>
      <c r="DU211" s="358"/>
      <c r="DV211" s="358"/>
      <c r="DW211" s="358"/>
      <c r="DX211" s="358"/>
      <c r="DY211" s="358"/>
      <c r="DZ211" s="358"/>
      <c r="EA211" s="358"/>
      <c r="EB211" s="358"/>
      <c r="EC211" s="358"/>
      <c r="ED211" s="358"/>
      <c r="EE211" s="358"/>
      <c r="EF211" s="358"/>
      <c r="EG211" s="358"/>
      <c r="EH211" s="358"/>
      <c r="EI211" s="358"/>
      <c r="EJ211" s="358"/>
      <c r="EK211" s="358"/>
      <c r="EL211" s="358"/>
      <c r="EM211" s="358"/>
      <c r="EN211" s="358"/>
      <c r="EO211" s="358"/>
      <c r="EP211" s="358"/>
      <c r="EQ211" s="358"/>
      <c r="ER211" s="358"/>
      <c r="ES211" s="358"/>
      <c r="ET211" s="358"/>
      <c r="EU211" s="358"/>
      <c r="EV211" s="358"/>
      <c r="EW211" s="358"/>
      <c r="EX211" s="358"/>
      <c r="EY211" s="358"/>
      <c r="EZ211" s="358"/>
      <c r="FA211" s="358"/>
      <c r="FB211" s="358"/>
      <c r="FC211" s="358"/>
      <c r="FD211" s="358"/>
      <c r="FE211" s="358"/>
      <c r="FF211" s="358"/>
      <c r="FG211" s="358"/>
      <c r="FH211" s="358"/>
      <c r="FI211" s="358"/>
      <c r="FJ211" s="358"/>
      <c r="FK211" s="358"/>
      <c r="FL211" s="358"/>
      <c r="FM211" s="358"/>
      <c r="FN211" s="358"/>
      <c r="FO211" s="358"/>
      <c r="FP211" s="358"/>
      <c r="FQ211" s="358"/>
      <c r="FR211" s="358"/>
      <c r="FS211" s="358"/>
      <c r="FT211" s="358"/>
      <c r="FU211" s="358"/>
      <c r="FV211" s="358"/>
      <c r="FW211" s="358"/>
      <c r="FX211" s="358"/>
      <c r="FY211" s="358"/>
      <c r="FZ211" s="358"/>
      <c r="GA211" s="358"/>
      <c r="GB211" s="358"/>
      <c r="GC211" s="358"/>
      <c r="GD211" s="358"/>
      <c r="GE211" s="358"/>
      <c r="GF211" s="358"/>
      <c r="GG211" s="358"/>
      <c r="GH211" s="358"/>
      <c r="GI211" s="358"/>
      <c r="GJ211" s="358"/>
      <c r="GK211" s="358"/>
      <c r="GL211" s="358"/>
      <c r="GM211" s="358"/>
      <c r="GN211" s="358"/>
      <c r="GO211" s="358"/>
      <c r="GP211" s="358"/>
      <c r="GQ211" s="358"/>
      <c r="GR211" s="358"/>
      <c r="GS211" s="358"/>
      <c r="GT211" s="358"/>
      <c r="GU211" s="358"/>
      <c r="GV211" s="358"/>
      <c r="GW211" s="358"/>
      <c r="GX211" s="358"/>
      <c r="GY211" s="358"/>
      <c r="GZ211" s="358"/>
      <c r="HA211" s="358"/>
      <c r="HB211" s="358"/>
    </row>
    <row r="212" spans="1:210" ht="53.25" customHeight="1" x14ac:dyDescent="0.2">
      <c r="A212" s="395" t="s">
        <v>316</v>
      </c>
      <c r="B212" s="396" t="s">
        <v>475</v>
      </c>
      <c r="C212" s="325" t="s">
        <v>476</v>
      </c>
      <c r="D212" s="299" t="s">
        <v>242</v>
      </c>
      <c r="E212" s="278" t="s">
        <v>99</v>
      </c>
      <c r="F212" s="279" t="s">
        <v>478</v>
      </c>
      <c r="G212" s="351" t="s">
        <v>94</v>
      </c>
      <c r="H212" s="310">
        <f t="shared" ref="H212:H221" si="19">SUMIF($L$5:$HB$5,$L$5,L212:HB212)</f>
        <v>85</v>
      </c>
      <c r="I212" s="310">
        <f t="shared" ref="I212:I221" si="20">SUMIF($L$5:$HB$5,$M$5,L212:HB212)</f>
        <v>87</v>
      </c>
      <c r="J212" s="310">
        <f t="shared" ref="J212:J221" si="21">SUMIF($L$5:$HB$5,$N$5,L212:HB212)</f>
        <v>87</v>
      </c>
      <c r="K212" s="283" t="s">
        <v>352</v>
      </c>
      <c r="L212" s="397">
        <v>3</v>
      </c>
      <c r="M212" s="397">
        <v>3</v>
      </c>
      <c r="N212" s="397">
        <v>3</v>
      </c>
      <c r="O212" s="397"/>
      <c r="P212" s="397"/>
      <c r="Q212" s="397"/>
      <c r="R212" s="338"/>
      <c r="S212" s="338"/>
      <c r="T212" s="338"/>
      <c r="U212" s="338"/>
      <c r="V212" s="338"/>
      <c r="W212" s="338"/>
      <c r="X212" s="338"/>
      <c r="Y212" s="338"/>
      <c r="Z212" s="398"/>
      <c r="AA212" s="398"/>
      <c r="AB212" s="398"/>
      <c r="AC212" s="398"/>
      <c r="AD212" s="398"/>
      <c r="AE212" s="398"/>
      <c r="AF212" s="338"/>
      <c r="AG212" s="338"/>
      <c r="AH212" s="338"/>
      <c r="AI212" s="338"/>
      <c r="AJ212" s="338"/>
      <c r="AK212" s="338"/>
      <c r="AL212" s="338"/>
      <c r="AM212" s="338"/>
      <c r="AN212" s="338"/>
      <c r="AO212" s="338"/>
      <c r="AP212" s="338"/>
      <c r="AQ212" s="338"/>
      <c r="AR212" s="338"/>
      <c r="AS212" s="338"/>
      <c r="AT212" s="338"/>
      <c r="AU212" s="338"/>
      <c r="AV212" s="338"/>
      <c r="AW212" s="338"/>
      <c r="AX212" s="338"/>
      <c r="AY212" s="338"/>
      <c r="AZ212" s="338"/>
      <c r="BA212" s="338"/>
      <c r="BB212" s="338"/>
      <c r="BC212" s="338"/>
      <c r="BD212" s="338"/>
      <c r="BE212" s="338"/>
      <c r="BF212" s="338"/>
      <c r="BG212" s="338"/>
      <c r="BH212" s="338"/>
      <c r="BI212" s="338"/>
      <c r="BJ212" s="338"/>
      <c r="BK212" s="338"/>
      <c r="BL212" s="338"/>
      <c r="BM212" s="338"/>
      <c r="BN212" s="338"/>
      <c r="BO212" s="338"/>
      <c r="BP212" s="338"/>
      <c r="BQ212" s="338"/>
      <c r="BR212" s="338"/>
      <c r="BS212" s="338"/>
      <c r="BT212" s="338"/>
      <c r="BU212" s="338"/>
      <c r="BV212" s="338"/>
      <c r="BW212" s="338"/>
      <c r="BX212" s="338"/>
      <c r="BY212" s="338"/>
      <c r="BZ212" s="338"/>
      <c r="CA212" s="338"/>
      <c r="CB212" s="338"/>
      <c r="CC212" s="338"/>
      <c r="CD212" s="338"/>
      <c r="CE212" s="338"/>
      <c r="CF212" s="338"/>
      <c r="CG212" s="338"/>
      <c r="CH212" s="338">
        <v>2</v>
      </c>
      <c r="CI212" s="338">
        <v>2</v>
      </c>
      <c r="CJ212" s="338">
        <v>2</v>
      </c>
      <c r="CK212" s="338">
        <v>2</v>
      </c>
      <c r="CL212" s="338">
        <v>2</v>
      </c>
      <c r="CM212" s="338">
        <v>2</v>
      </c>
      <c r="CN212" s="338">
        <v>2</v>
      </c>
      <c r="CO212" s="338">
        <v>2</v>
      </c>
      <c r="CP212" s="338">
        <v>2</v>
      </c>
      <c r="CQ212" s="338">
        <v>2</v>
      </c>
      <c r="CR212" s="338">
        <v>2</v>
      </c>
      <c r="CS212" s="338">
        <v>2</v>
      </c>
      <c r="CT212" s="338">
        <v>2</v>
      </c>
      <c r="CU212" s="338">
        <v>2</v>
      </c>
      <c r="CV212" s="338">
        <v>2</v>
      </c>
      <c r="CW212" s="338">
        <v>2</v>
      </c>
      <c r="CX212" s="338">
        <v>2</v>
      </c>
      <c r="CY212" s="338">
        <v>2</v>
      </c>
      <c r="CZ212" s="338">
        <v>2</v>
      </c>
      <c r="DA212" s="338">
        <v>2</v>
      </c>
      <c r="DB212" s="338">
        <v>2</v>
      </c>
      <c r="DC212" s="338">
        <v>2</v>
      </c>
      <c r="DD212" s="338">
        <v>2</v>
      </c>
      <c r="DE212" s="338">
        <v>2</v>
      </c>
      <c r="DF212" s="338">
        <v>2</v>
      </c>
      <c r="DG212" s="338">
        <v>2</v>
      </c>
      <c r="DH212" s="338">
        <v>2</v>
      </c>
      <c r="DI212" s="338">
        <v>2</v>
      </c>
      <c r="DJ212" s="338">
        <v>2</v>
      </c>
      <c r="DK212" s="338">
        <v>2</v>
      </c>
      <c r="DL212" s="338">
        <v>2</v>
      </c>
      <c r="DM212" s="338">
        <v>2</v>
      </c>
      <c r="DN212" s="338">
        <v>2</v>
      </c>
      <c r="DO212" s="338">
        <v>2</v>
      </c>
      <c r="DP212" s="338">
        <v>2</v>
      </c>
      <c r="DQ212" s="338">
        <v>2</v>
      </c>
      <c r="DR212" s="338">
        <v>2</v>
      </c>
      <c r="DS212" s="338">
        <v>2</v>
      </c>
      <c r="DT212" s="338">
        <v>2</v>
      </c>
      <c r="DU212" s="338">
        <v>2</v>
      </c>
      <c r="DV212" s="338">
        <v>2</v>
      </c>
      <c r="DW212" s="338">
        <v>2</v>
      </c>
      <c r="DX212" s="338">
        <v>2</v>
      </c>
      <c r="DY212" s="338">
        <v>2</v>
      </c>
      <c r="DZ212" s="338">
        <v>2</v>
      </c>
      <c r="EA212" s="338">
        <v>2</v>
      </c>
      <c r="EB212" s="338">
        <v>2</v>
      </c>
      <c r="EC212" s="338">
        <v>2</v>
      </c>
      <c r="ED212" s="338">
        <v>2</v>
      </c>
      <c r="EE212" s="338">
        <v>2</v>
      </c>
      <c r="EF212" s="338">
        <v>2</v>
      </c>
      <c r="EG212" s="338">
        <v>2</v>
      </c>
      <c r="EH212" s="338">
        <v>2</v>
      </c>
      <c r="EI212" s="338">
        <v>2</v>
      </c>
      <c r="EJ212" s="338">
        <v>2</v>
      </c>
      <c r="EK212" s="338">
        <v>2</v>
      </c>
      <c r="EL212" s="338">
        <v>2</v>
      </c>
      <c r="EM212" s="338">
        <v>2</v>
      </c>
      <c r="EN212" s="338">
        <v>2</v>
      </c>
      <c r="EO212" s="338">
        <v>2</v>
      </c>
      <c r="EP212" s="338">
        <v>2</v>
      </c>
      <c r="EQ212" s="338">
        <v>2</v>
      </c>
      <c r="ER212" s="338">
        <v>2</v>
      </c>
      <c r="ES212" s="338">
        <v>2</v>
      </c>
      <c r="ET212" s="338">
        <v>2</v>
      </c>
      <c r="EU212" s="338">
        <v>2</v>
      </c>
      <c r="EV212" s="338">
        <v>2</v>
      </c>
      <c r="EW212" s="338">
        <v>2</v>
      </c>
      <c r="EX212" s="338">
        <v>2</v>
      </c>
      <c r="EY212" s="338">
        <v>2</v>
      </c>
      <c r="EZ212" s="338">
        <v>2</v>
      </c>
      <c r="FA212" s="338">
        <v>2</v>
      </c>
      <c r="FB212" s="338">
        <v>2</v>
      </c>
      <c r="FC212" s="338">
        <v>2</v>
      </c>
      <c r="FD212" s="338">
        <v>2</v>
      </c>
      <c r="FE212" s="338">
        <v>2</v>
      </c>
      <c r="FF212" s="338">
        <v>2</v>
      </c>
      <c r="FG212" s="338">
        <v>2</v>
      </c>
      <c r="FH212" s="338">
        <v>2</v>
      </c>
      <c r="FI212" s="338">
        <v>2</v>
      </c>
      <c r="FJ212" s="338">
        <v>2</v>
      </c>
      <c r="FK212" s="338">
        <v>2</v>
      </c>
      <c r="FL212" s="338">
        <v>2</v>
      </c>
      <c r="FM212" s="338">
        <v>2</v>
      </c>
      <c r="FN212" s="338">
        <v>2</v>
      </c>
      <c r="FO212" s="338">
        <v>2</v>
      </c>
      <c r="FP212" s="338">
        <v>2</v>
      </c>
      <c r="FQ212" s="338">
        <v>2</v>
      </c>
      <c r="FR212" s="338">
        <v>2</v>
      </c>
      <c r="FS212" s="338">
        <v>2</v>
      </c>
      <c r="FT212" s="338">
        <v>2</v>
      </c>
      <c r="FU212" s="338">
        <v>2</v>
      </c>
      <c r="FV212" s="338">
        <v>2</v>
      </c>
      <c r="FW212" s="338">
        <v>2</v>
      </c>
      <c r="FX212" s="338">
        <v>2</v>
      </c>
      <c r="FY212" s="338">
        <v>2</v>
      </c>
      <c r="FZ212" s="338">
        <v>2</v>
      </c>
      <c r="GA212" s="338">
        <v>2</v>
      </c>
      <c r="GB212" s="338">
        <v>2</v>
      </c>
      <c r="GC212" s="338">
        <v>2</v>
      </c>
      <c r="GD212" s="338">
        <v>2</v>
      </c>
      <c r="GE212" s="338">
        <v>2</v>
      </c>
      <c r="GF212" s="338">
        <v>2</v>
      </c>
      <c r="GG212" s="338">
        <v>2</v>
      </c>
      <c r="GH212" s="338">
        <v>2</v>
      </c>
      <c r="GI212" s="338">
        <v>2</v>
      </c>
      <c r="GJ212" s="338">
        <v>2</v>
      </c>
      <c r="GK212" s="338">
        <v>2</v>
      </c>
      <c r="GL212" s="338">
        <v>2</v>
      </c>
      <c r="GM212" s="338">
        <v>2</v>
      </c>
      <c r="GN212" s="338">
        <v>2</v>
      </c>
      <c r="GO212" s="338">
        <v>2</v>
      </c>
      <c r="GP212" s="338">
        <v>2</v>
      </c>
      <c r="GQ212" s="338">
        <v>2</v>
      </c>
      <c r="GR212" s="338">
        <v>2</v>
      </c>
      <c r="GS212" s="338">
        <v>2</v>
      </c>
      <c r="GT212" s="338">
        <v>2</v>
      </c>
      <c r="GU212" s="338">
        <v>2</v>
      </c>
      <c r="GV212" s="338">
        <v>2</v>
      </c>
      <c r="GW212" s="338">
        <v>2</v>
      </c>
      <c r="GX212" s="338">
        <v>2</v>
      </c>
      <c r="GY212" s="338">
        <v>2</v>
      </c>
      <c r="GZ212" s="338">
        <v>2</v>
      </c>
      <c r="HA212" s="338">
        <v>2</v>
      </c>
      <c r="HB212" s="338">
        <v>2</v>
      </c>
    </row>
    <row r="213" spans="1:210" ht="51.75" customHeight="1" x14ac:dyDescent="0.2">
      <c r="A213" s="395" t="s">
        <v>316</v>
      </c>
      <c r="B213" s="396" t="s">
        <v>475</v>
      </c>
      <c r="C213" s="325" t="s">
        <v>476</v>
      </c>
      <c r="D213" s="299" t="s">
        <v>242</v>
      </c>
      <c r="E213" s="279" t="s">
        <v>99</v>
      </c>
      <c r="F213" s="309" t="s">
        <v>153</v>
      </c>
      <c r="G213" s="351" t="s">
        <v>94</v>
      </c>
      <c r="H213" s="310">
        <f t="shared" si="19"/>
        <v>350</v>
      </c>
      <c r="I213" s="310">
        <f t="shared" si="20"/>
        <v>350</v>
      </c>
      <c r="J213" s="310">
        <f t="shared" si="21"/>
        <v>350</v>
      </c>
      <c r="K213" s="283" t="s">
        <v>352</v>
      </c>
      <c r="L213" s="397">
        <v>350</v>
      </c>
      <c r="M213" s="397">
        <v>350</v>
      </c>
      <c r="N213" s="397">
        <v>350</v>
      </c>
      <c r="O213" s="397"/>
      <c r="P213" s="397"/>
      <c r="Q213" s="397"/>
      <c r="R213" s="338"/>
      <c r="S213" s="338"/>
      <c r="T213" s="338"/>
      <c r="U213" s="338"/>
      <c r="V213" s="338"/>
      <c r="W213" s="338"/>
      <c r="X213" s="338"/>
      <c r="Y213" s="338"/>
      <c r="Z213" s="398"/>
      <c r="AA213" s="398"/>
      <c r="AB213" s="398"/>
      <c r="AC213" s="398"/>
      <c r="AD213" s="398"/>
      <c r="AE213" s="398"/>
      <c r="AF213" s="338"/>
      <c r="AG213" s="338"/>
      <c r="AH213" s="338"/>
      <c r="AI213" s="338"/>
      <c r="AJ213" s="338"/>
      <c r="AK213" s="338"/>
      <c r="AL213" s="338"/>
      <c r="AM213" s="338"/>
      <c r="AN213" s="338"/>
      <c r="AO213" s="338"/>
      <c r="AP213" s="338"/>
      <c r="AQ213" s="338"/>
      <c r="AR213" s="338"/>
      <c r="AS213" s="338"/>
      <c r="AT213" s="338"/>
      <c r="AU213" s="338"/>
      <c r="AV213" s="338"/>
      <c r="AW213" s="338"/>
      <c r="AX213" s="338"/>
      <c r="AY213" s="338"/>
      <c r="AZ213" s="338"/>
      <c r="BA213" s="338"/>
      <c r="BB213" s="338"/>
      <c r="BC213" s="338"/>
      <c r="BD213" s="338"/>
      <c r="BE213" s="338"/>
      <c r="BF213" s="338"/>
      <c r="BG213" s="338"/>
      <c r="BH213" s="338"/>
      <c r="BI213" s="338"/>
      <c r="BJ213" s="338"/>
      <c r="BK213" s="338"/>
      <c r="BL213" s="338"/>
      <c r="BM213" s="338"/>
      <c r="BN213" s="338"/>
      <c r="BO213" s="338"/>
      <c r="BP213" s="338"/>
      <c r="BQ213" s="338"/>
      <c r="BR213" s="338"/>
      <c r="BS213" s="338"/>
      <c r="BT213" s="338"/>
      <c r="BU213" s="338"/>
      <c r="BV213" s="338"/>
      <c r="BW213" s="338"/>
      <c r="BX213" s="338"/>
      <c r="BY213" s="338"/>
      <c r="BZ213" s="338"/>
      <c r="CA213" s="338"/>
      <c r="CB213" s="338"/>
      <c r="CC213" s="338"/>
      <c r="CD213" s="338"/>
      <c r="CE213" s="338"/>
      <c r="CF213" s="338"/>
      <c r="CG213" s="338"/>
      <c r="CH213" s="338"/>
      <c r="CI213" s="338"/>
      <c r="CJ213" s="398"/>
      <c r="CK213" s="398"/>
      <c r="CL213" s="398"/>
      <c r="CM213" s="398"/>
      <c r="CN213" s="398"/>
      <c r="CO213" s="398"/>
      <c r="CP213" s="288"/>
      <c r="CQ213" s="288"/>
      <c r="CR213" s="288"/>
      <c r="CS213" s="398"/>
      <c r="CT213" s="398"/>
      <c r="CU213" s="398"/>
      <c r="CV213" s="398"/>
      <c r="CW213" s="398"/>
      <c r="CX213" s="398"/>
      <c r="CY213" s="398"/>
      <c r="CZ213" s="398"/>
      <c r="DA213" s="398"/>
      <c r="DB213" s="398"/>
      <c r="DC213" s="398"/>
      <c r="DD213" s="398"/>
      <c r="DE213" s="398"/>
      <c r="DF213" s="398"/>
      <c r="DG213" s="398"/>
      <c r="DH213" s="398"/>
      <c r="DI213" s="398"/>
      <c r="DJ213" s="398"/>
      <c r="DK213" s="398"/>
      <c r="DL213" s="398"/>
      <c r="DM213" s="398"/>
      <c r="DN213" s="398"/>
      <c r="DO213" s="398"/>
      <c r="DP213" s="398"/>
      <c r="DQ213" s="398"/>
      <c r="DR213" s="398"/>
      <c r="DS213" s="398"/>
      <c r="DT213" s="398"/>
      <c r="DU213" s="398"/>
      <c r="DV213" s="398"/>
      <c r="DW213" s="398"/>
      <c r="DX213" s="398"/>
      <c r="DY213" s="398"/>
      <c r="DZ213" s="398"/>
      <c r="EA213" s="398"/>
      <c r="EB213" s="398"/>
      <c r="EC213" s="398"/>
      <c r="ED213" s="398"/>
      <c r="EE213" s="398"/>
      <c r="EF213" s="398"/>
      <c r="EG213" s="398"/>
      <c r="EH213" s="398"/>
      <c r="EI213" s="398"/>
      <c r="EJ213" s="398"/>
      <c r="EK213" s="398"/>
      <c r="EL213" s="398"/>
      <c r="EM213" s="398"/>
      <c r="EN213" s="398"/>
      <c r="EO213" s="398"/>
      <c r="EP213" s="398"/>
      <c r="EQ213" s="398"/>
      <c r="ER213" s="398"/>
      <c r="ES213" s="398"/>
      <c r="ET213" s="398"/>
      <c r="EU213" s="398"/>
      <c r="EV213" s="398"/>
      <c r="EW213" s="398"/>
      <c r="EX213" s="398"/>
      <c r="EY213" s="398"/>
      <c r="EZ213" s="398"/>
      <c r="FA213" s="398"/>
      <c r="FB213" s="398"/>
      <c r="FC213" s="398"/>
      <c r="FD213" s="398"/>
      <c r="FE213" s="398"/>
      <c r="FF213" s="398"/>
      <c r="FG213" s="398"/>
      <c r="FH213" s="398"/>
      <c r="FI213" s="398"/>
      <c r="FJ213" s="398"/>
      <c r="FK213" s="398"/>
      <c r="FL213" s="398"/>
      <c r="FM213" s="398"/>
      <c r="FN213" s="398"/>
      <c r="FO213" s="398"/>
      <c r="FP213" s="398"/>
      <c r="FQ213" s="398"/>
      <c r="FR213" s="398"/>
      <c r="FS213" s="398"/>
      <c r="FT213" s="398"/>
      <c r="FU213" s="398"/>
      <c r="FV213" s="398"/>
      <c r="FW213" s="398"/>
      <c r="FX213" s="398"/>
      <c r="FY213" s="398"/>
      <c r="FZ213" s="398"/>
      <c r="GA213" s="398"/>
      <c r="GB213" s="398"/>
      <c r="GC213" s="398"/>
      <c r="GD213" s="398"/>
      <c r="GE213" s="398"/>
      <c r="GF213" s="398"/>
      <c r="GG213" s="398"/>
      <c r="GH213" s="398"/>
      <c r="GI213" s="398"/>
      <c r="GJ213" s="398"/>
      <c r="GK213" s="398"/>
      <c r="GL213" s="398"/>
      <c r="GM213" s="398"/>
      <c r="GN213" s="398"/>
      <c r="GO213" s="398"/>
      <c r="GP213" s="398"/>
      <c r="GQ213" s="398"/>
      <c r="GR213" s="398"/>
      <c r="GS213" s="398"/>
      <c r="GT213" s="398"/>
      <c r="GU213" s="398"/>
      <c r="GV213" s="398"/>
      <c r="GW213" s="398"/>
      <c r="GX213" s="398"/>
      <c r="GY213" s="398"/>
      <c r="GZ213" s="398"/>
      <c r="HA213" s="398"/>
      <c r="HB213" s="398"/>
    </row>
    <row r="214" spans="1:210" ht="54" customHeight="1" x14ac:dyDescent="0.2">
      <c r="A214" s="395" t="s">
        <v>316</v>
      </c>
      <c r="B214" s="396" t="s">
        <v>475</v>
      </c>
      <c r="C214" s="325" t="s">
        <v>476</v>
      </c>
      <c r="D214" s="299" t="s">
        <v>242</v>
      </c>
      <c r="E214" s="292" t="s">
        <v>99</v>
      </c>
      <c r="F214" s="292" t="s">
        <v>479</v>
      </c>
      <c r="G214" s="349" t="s">
        <v>94</v>
      </c>
      <c r="H214" s="310">
        <f t="shared" si="19"/>
        <v>22</v>
      </c>
      <c r="I214" s="310">
        <f t="shared" si="20"/>
        <v>23</v>
      </c>
      <c r="J214" s="310">
        <f t="shared" si="21"/>
        <v>23</v>
      </c>
      <c r="K214" s="350" t="s">
        <v>352</v>
      </c>
      <c r="L214" s="284">
        <v>2</v>
      </c>
      <c r="M214" s="284">
        <v>2</v>
      </c>
      <c r="N214" s="284">
        <v>2</v>
      </c>
      <c r="O214" s="385"/>
      <c r="P214" s="385"/>
      <c r="Q214" s="385"/>
      <c r="R214" s="287"/>
      <c r="S214" s="287"/>
      <c r="T214" s="287"/>
      <c r="U214" s="287"/>
      <c r="V214" s="287"/>
      <c r="W214" s="287"/>
      <c r="X214" s="287"/>
      <c r="Y214" s="287"/>
      <c r="Z214" s="288"/>
      <c r="AA214" s="288"/>
      <c r="AB214" s="288"/>
      <c r="AC214" s="288"/>
      <c r="AD214" s="288"/>
      <c r="AE214" s="288"/>
      <c r="AF214" s="287"/>
      <c r="AG214" s="287"/>
      <c r="AH214" s="287"/>
      <c r="AI214" s="287"/>
      <c r="AJ214" s="287"/>
      <c r="AK214" s="287"/>
      <c r="AL214" s="287"/>
      <c r="AM214" s="287"/>
      <c r="AN214" s="287"/>
      <c r="AO214" s="287"/>
      <c r="AP214" s="287"/>
      <c r="AQ214" s="287"/>
      <c r="AR214" s="287"/>
      <c r="AS214" s="287"/>
      <c r="AT214" s="287"/>
      <c r="AU214" s="287"/>
      <c r="AV214" s="287"/>
      <c r="AW214" s="287"/>
      <c r="AX214" s="287"/>
      <c r="AY214" s="287"/>
      <c r="AZ214" s="287"/>
      <c r="BA214" s="287"/>
      <c r="BB214" s="287"/>
      <c r="BC214" s="287"/>
      <c r="BD214" s="287"/>
      <c r="BE214" s="287"/>
      <c r="BF214" s="287"/>
      <c r="BG214" s="287"/>
      <c r="BH214" s="287"/>
      <c r="BI214" s="287"/>
      <c r="BJ214" s="287"/>
      <c r="BK214" s="287"/>
      <c r="BL214" s="287"/>
      <c r="BM214" s="287"/>
      <c r="BN214" s="287"/>
      <c r="BO214" s="287"/>
      <c r="BP214" s="287"/>
      <c r="BQ214" s="287"/>
      <c r="BR214" s="287"/>
      <c r="BS214" s="287"/>
      <c r="BT214" s="287"/>
      <c r="BU214" s="287"/>
      <c r="BV214" s="287"/>
      <c r="BW214" s="287"/>
      <c r="BX214" s="287"/>
      <c r="BY214" s="287"/>
      <c r="BZ214" s="287"/>
      <c r="CA214" s="287"/>
      <c r="CB214" s="287"/>
      <c r="CC214" s="287"/>
      <c r="CD214" s="287"/>
      <c r="CE214" s="287"/>
      <c r="CF214" s="287"/>
      <c r="CG214" s="287">
        <f>2+3</f>
        <v>5</v>
      </c>
      <c r="CH214" s="287">
        <f t="shared" ref="CH214:CI214" si="22">2+3</f>
        <v>5</v>
      </c>
      <c r="CI214" s="287">
        <f t="shared" si="22"/>
        <v>5</v>
      </c>
      <c r="CJ214" s="288"/>
      <c r="CK214" s="288"/>
      <c r="CL214" s="288"/>
      <c r="CM214" s="288"/>
      <c r="CN214" s="288"/>
      <c r="CO214" s="288"/>
      <c r="CP214" s="288">
        <v>2</v>
      </c>
      <c r="CQ214" s="288">
        <v>3</v>
      </c>
      <c r="CR214" s="288">
        <v>3</v>
      </c>
      <c r="CS214" s="288"/>
      <c r="CT214" s="288"/>
      <c r="CU214" s="288"/>
      <c r="CV214" s="288"/>
      <c r="CW214" s="288"/>
      <c r="CX214" s="288"/>
      <c r="CY214" s="288"/>
      <c r="CZ214" s="288"/>
      <c r="DA214" s="288"/>
      <c r="DB214" s="288"/>
      <c r="DC214" s="288"/>
      <c r="DD214" s="288"/>
      <c r="DE214" s="288">
        <v>2</v>
      </c>
      <c r="DF214" s="288">
        <v>2</v>
      </c>
      <c r="DG214" s="288">
        <v>2</v>
      </c>
      <c r="DH214" s="288"/>
      <c r="DI214" s="288"/>
      <c r="DJ214" s="288"/>
      <c r="DK214" s="288"/>
      <c r="DL214" s="288"/>
      <c r="DM214" s="288"/>
      <c r="DN214" s="288"/>
      <c r="DO214" s="288"/>
      <c r="DP214" s="288"/>
      <c r="DQ214" s="288"/>
      <c r="DR214" s="288"/>
      <c r="DS214" s="288"/>
      <c r="DT214" s="288">
        <v>4</v>
      </c>
      <c r="DU214" s="288">
        <v>4</v>
      </c>
      <c r="DV214" s="288">
        <v>4</v>
      </c>
      <c r="DW214" s="288"/>
      <c r="DX214" s="288"/>
      <c r="DY214" s="288"/>
      <c r="DZ214" s="288"/>
      <c r="EA214" s="288"/>
      <c r="EB214" s="288"/>
      <c r="EC214" s="288"/>
      <c r="ED214" s="288"/>
      <c r="EE214" s="288"/>
      <c r="EF214" s="288"/>
      <c r="EG214" s="288"/>
      <c r="EH214" s="288"/>
      <c r="EI214" s="288"/>
      <c r="EJ214" s="288"/>
      <c r="EK214" s="288"/>
      <c r="EL214" s="288"/>
      <c r="EM214" s="288"/>
      <c r="EN214" s="288"/>
      <c r="EO214" s="288"/>
      <c r="EP214" s="288"/>
      <c r="EQ214" s="288"/>
      <c r="ER214" s="288"/>
      <c r="ES214" s="288"/>
      <c r="ET214" s="288"/>
      <c r="EU214" s="288">
        <v>4</v>
      </c>
      <c r="EV214" s="288">
        <v>4</v>
      </c>
      <c r="EW214" s="288">
        <v>4</v>
      </c>
      <c r="EX214" s="288"/>
      <c r="EY214" s="288"/>
      <c r="EZ214" s="288"/>
      <c r="FA214" s="288"/>
      <c r="FB214" s="288"/>
      <c r="FC214" s="288"/>
      <c r="FD214" s="288"/>
      <c r="FE214" s="288"/>
      <c r="FF214" s="288"/>
      <c r="FG214" s="288"/>
      <c r="FH214" s="288"/>
      <c r="FI214" s="288"/>
      <c r="FJ214" s="288"/>
      <c r="FK214" s="288"/>
      <c r="FL214" s="288"/>
      <c r="FM214" s="288"/>
      <c r="FN214" s="288"/>
      <c r="FO214" s="288"/>
      <c r="FP214" s="288"/>
      <c r="FQ214" s="288"/>
      <c r="FR214" s="288"/>
      <c r="FS214" s="288"/>
      <c r="FT214" s="288"/>
      <c r="FU214" s="288"/>
      <c r="FV214" s="288"/>
      <c r="FW214" s="288"/>
      <c r="FX214" s="288"/>
      <c r="FY214" s="288">
        <v>1</v>
      </c>
      <c r="FZ214" s="288">
        <v>1</v>
      </c>
      <c r="GA214" s="288">
        <v>1</v>
      </c>
      <c r="GB214" s="288"/>
      <c r="GC214" s="288"/>
      <c r="GD214" s="288"/>
      <c r="GE214" s="288"/>
      <c r="GF214" s="288"/>
      <c r="GG214" s="288"/>
      <c r="GH214" s="288"/>
      <c r="GI214" s="288"/>
      <c r="GJ214" s="288"/>
      <c r="GK214" s="288"/>
      <c r="GL214" s="288"/>
      <c r="GM214" s="288"/>
      <c r="GN214" s="288"/>
      <c r="GO214" s="288"/>
      <c r="GP214" s="288"/>
      <c r="GQ214" s="288">
        <v>2</v>
      </c>
      <c r="GR214" s="288">
        <v>2</v>
      </c>
      <c r="GS214" s="288">
        <v>2</v>
      </c>
      <c r="GT214" s="288"/>
      <c r="GU214" s="288"/>
      <c r="GV214" s="288"/>
      <c r="GW214" s="288"/>
      <c r="GX214" s="288"/>
      <c r="GY214" s="288"/>
      <c r="GZ214" s="288"/>
      <c r="HA214" s="288"/>
      <c r="HB214" s="288"/>
    </row>
    <row r="215" spans="1:210" ht="54" customHeight="1" x14ac:dyDescent="0.2">
      <c r="A215" s="395" t="s">
        <v>316</v>
      </c>
      <c r="B215" s="396" t="s">
        <v>475</v>
      </c>
      <c r="C215" s="325" t="s">
        <v>476</v>
      </c>
      <c r="D215" s="299" t="s">
        <v>242</v>
      </c>
      <c r="E215" s="278" t="s">
        <v>99</v>
      </c>
      <c r="F215" s="309" t="s">
        <v>197</v>
      </c>
      <c r="G215" s="351" t="s">
        <v>102</v>
      </c>
      <c r="H215" s="310">
        <f t="shared" si="19"/>
        <v>1020</v>
      </c>
      <c r="I215" s="310">
        <f t="shared" si="20"/>
        <v>1165</v>
      </c>
      <c r="J215" s="310">
        <f t="shared" si="21"/>
        <v>1270</v>
      </c>
      <c r="K215" s="283" t="s">
        <v>352</v>
      </c>
      <c r="L215" s="284">
        <v>200</v>
      </c>
      <c r="M215" s="284">
        <v>200</v>
      </c>
      <c r="N215" s="284">
        <v>200</v>
      </c>
      <c r="O215" s="385"/>
      <c r="P215" s="385"/>
      <c r="Q215" s="385"/>
      <c r="R215" s="287"/>
      <c r="S215" s="287"/>
      <c r="T215" s="287"/>
      <c r="U215" s="287"/>
      <c r="V215" s="287"/>
      <c r="W215" s="287"/>
      <c r="X215" s="287"/>
      <c r="Y215" s="287"/>
      <c r="Z215" s="288"/>
      <c r="AA215" s="288"/>
      <c r="AB215" s="288"/>
      <c r="AC215" s="288"/>
      <c r="AD215" s="288"/>
      <c r="AE215" s="288"/>
      <c r="AF215" s="287"/>
      <c r="AG215" s="287"/>
      <c r="AH215" s="287"/>
      <c r="AI215" s="287"/>
      <c r="AJ215" s="287"/>
      <c r="AK215" s="287"/>
      <c r="AL215" s="287"/>
      <c r="AM215" s="287"/>
      <c r="AN215" s="287"/>
      <c r="AO215" s="287"/>
      <c r="AP215" s="287"/>
      <c r="AQ215" s="287"/>
      <c r="AR215" s="287"/>
      <c r="AS215" s="287"/>
      <c r="AT215" s="287"/>
      <c r="AU215" s="287"/>
      <c r="AV215" s="287"/>
      <c r="AW215" s="287"/>
      <c r="AX215" s="287"/>
      <c r="AY215" s="287"/>
      <c r="AZ215" s="287"/>
      <c r="BA215" s="287"/>
      <c r="BB215" s="287"/>
      <c r="BC215" s="287"/>
      <c r="BD215" s="287"/>
      <c r="BE215" s="287"/>
      <c r="BF215" s="287"/>
      <c r="BG215" s="287"/>
      <c r="BH215" s="287"/>
      <c r="BI215" s="287"/>
      <c r="BJ215" s="287"/>
      <c r="BK215" s="287"/>
      <c r="BL215" s="287"/>
      <c r="BM215" s="287"/>
      <c r="BN215" s="287"/>
      <c r="BO215" s="287"/>
      <c r="BP215" s="287"/>
      <c r="BQ215" s="287"/>
      <c r="BR215" s="287"/>
      <c r="BS215" s="287"/>
      <c r="BT215" s="287"/>
      <c r="BU215" s="287"/>
      <c r="BV215" s="287"/>
      <c r="BW215" s="287"/>
      <c r="BX215" s="287"/>
      <c r="BY215" s="287"/>
      <c r="BZ215" s="287"/>
      <c r="CA215" s="287"/>
      <c r="CB215" s="287"/>
      <c r="CC215" s="287"/>
      <c r="CD215" s="287"/>
      <c r="CE215" s="287"/>
      <c r="CF215" s="287"/>
      <c r="CG215" s="287">
        <f>130+50</f>
        <v>180</v>
      </c>
      <c r="CH215" s="287">
        <f t="shared" ref="CH215:CI215" si="23">130+50</f>
        <v>180</v>
      </c>
      <c r="CI215" s="287">
        <f t="shared" si="23"/>
        <v>180</v>
      </c>
      <c r="CJ215" s="288"/>
      <c r="CK215" s="288"/>
      <c r="CL215" s="288"/>
      <c r="CM215" s="288">
        <v>50</v>
      </c>
      <c r="CN215" s="288">
        <v>80</v>
      </c>
      <c r="CO215" s="288">
        <v>80</v>
      </c>
      <c r="CP215" s="288">
        <v>50</v>
      </c>
      <c r="CQ215" s="288">
        <v>60</v>
      </c>
      <c r="CR215" s="288">
        <v>60</v>
      </c>
      <c r="CS215" s="288"/>
      <c r="CT215" s="288"/>
      <c r="CU215" s="288"/>
      <c r="CV215" s="288"/>
      <c r="CW215" s="288"/>
      <c r="CX215" s="288"/>
      <c r="CY215" s="288"/>
      <c r="CZ215" s="288"/>
      <c r="DA215" s="288"/>
      <c r="DB215" s="288"/>
      <c r="DC215" s="288"/>
      <c r="DD215" s="288"/>
      <c r="DE215" s="288"/>
      <c r="DF215" s="288"/>
      <c r="DG215" s="288"/>
      <c r="DH215" s="288"/>
      <c r="DI215" s="288"/>
      <c r="DJ215" s="288"/>
      <c r="DK215" s="288"/>
      <c r="DL215" s="288"/>
      <c r="DM215" s="288"/>
      <c r="DN215" s="288"/>
      <c r="DO215" s="288"/>
      <c r="DP215" s="288"/>
      <c r="DQ215" s="288"/>
      <c r="DR215" s="288"/>
      <c r="DS215" s="288"/>
      <c r="DT215" s="288">
        <v>110</v>
      </c>
      <c r="DU215" s="288">
        <v>110</v>
      </c>
      <c r="DV215" s="288">
        <v>110</v>
      </c>
      <c r="DW215" s="288"/>
      <c r="DX215" s="288"/>
      <c r="DY215" s="288"/>
      <c r="DZ215" s="288"/>
      <c r="EA215" s="288"/>
      <c r="EB215" s="288"/>
      <c r="EC215" s="288"/>
      <c r="ED215" s="288"/>
      <c r="EE215" s="288"/>
      <c r="EF215" s="288"/>
      <c r="EG215" s="288"/>
      <c r="EH215" s="288"/>
      <c r="EI215" s="288"/>
      <c r="EJ215" s="288"/>
      <c r="EK215" s="288"/>
      <c r="EL215" s="288"/>
      <c r="EM215" s="288"/>
      <c r="EN215" s="288"/>
      <c r="EO215" s="288"/>
      <c r="EP215" s="288"/>
      <c r="EQ215" s="288"/>
      <c r="ER215" s="288"/>
      <c r="ES215" s="288"/>
      <c r="ET215" s="288"/>
      <c r="EU215" s="288">
        <v>70</v>
      </c>
      <c r="EV215" s="288">
        <v>70</v>
      </c>
      <c r="EW215" s="288">
        <v>70</v>
      </c>
      <c r="EX215" s="288"/>
      <c r="EY215" s="288"/>
      <c r="EZ215" s="288"/>
      <c r="FA215" s="288"/>
      <c r="FB215" s="288"/>
      <c r="FC215" s="288"/>
      <c r="FD215" s="288"/>
      <c r="FE215" s="288"/>
      <c r="FF215" s="288"/>
      <c r="FG215" s="288"/>
      <c r="FH215" s="288"/>
      <c r="FI215" s="288"/>
      <c r="FJ215" s="288"/>
      <c r="FK215" s="288"/>
      <c r="FL215" s="288"/>
      <c r="FM215" s="288"/>
      <c r="FN215" s="288"/>
      <c r="FO215" s="288"/>
      <c r="FP215" s="288"/>
      <c r="FQ215" s="288"/>
      <c r="FR215" s="288"/>
      <c r="FS215" s="288"/>
      <c r="FT215" s="288"/>
      <c r="FU215" s="288"/>
      <c r="FV215" s="288"/>
      <c r="FW215" s="288"/>
      <c r="FX215" s="288"/>
      <c r="FY215" s="314">
        <v>60</v>
      </c>
      <c r="FZ215" s="314">
        <v>65</v>
      </c>
      <c r="GA215" s="314">
        <v>70</v>
      </c>
      <c r="GB215" s="288"/>
      <c r="GC215" s="288"/>
      <c r="GD215" s="288"/>
      <c r="GE215" s="288"/>
      <c r="GF215" s="288"/>
      <c r="GG215" s="288"/>
      <c r="GH215" s="288"/>
      <c r="GI215" s="288"/>
      <c r="GJ215" s="288"/>
      <c r="GK215" s="288"/>
      <c r="GL215" s="288"/>
      <c r="GM215" s="288"/>
      <c r="GN215" s="288"/>
      <c r="GO215" s="288"/>
      <c r="GP215" s="288"/>
      <c r="GQ215" s="288">
        <v>300</v>
      </c>
      <c r="GR215" s="288">
        <v>400</v>
      </c>
      <c r="GS215" s="288">
        <v>500</v>
      </c>
      <c r="GT215" s="288"/>
      <c r="GU215" s="288"/>
      <c r="GV215" s="288"/>
      <c r="GW215" s="288"/>
      <c r="GX215" s="288"/>
      <c r="GY215" s="288"/>
      <c r="GZ215" s="288"/>
      <c r="HA215" s="288"/>
      <c r="HB215" s="288"/>
    </row>
    <row r="216" spans="1:210" ht="53.25" customHeight="1" x14ac:dyDescent="0.2">
      <c r="A216" s="395" t="s">
        <v>316</v>
      </c>
      <c r="B216" s="396" t="s">
        <v>475</v>
      </c>
      <c r="C216" s="325" t="s">
        <v>476</v>
      </c>
      <c r="D216" s="299" t="s">
        <v>242</v>
      </c>
      <c r="E216" s="278" t="s">
        <v>99</v>
      </c>
      <c r="F216" s="279" t="s">
        <v>480</v>
      </c>
      <c r="G216" s="351" t="s">
        <v>94</v>
      </c>
      <c r="H216" s="310">
        <f t="shared" si="19"/>
        <v>24</v>
      </c>
      <c r="I216" s="310">
        <f t="shared" si="20"/>
        <v>24</v>
      </c>
      <c r="J216" s="310">
        <f t="shared" si="21"/>
        <v>24</v>
      </c>
      <c r="K216" s="283" t="s">
        <v>352</v>
      </c>
      <c r="L216" s="385"/>
      <c r="M216" s="385"/>
      <c r="N216" s="385"/>
      <c r="O216" s="385"/>
      <c r="P216" s="385"/>
      <c r="Q216" s="385"/>
      <c r="R216" s="287"/>
      <c r="S216" s="287"/>
      <c r="T216" s="287"/>
      <c r="U216" s="287"/>
      <c r="V216" s="287"/>
      <c r="W216" s="287"/>
      <c r="X216" s="287"/>
      <c r="Y216" s="287"/>
      <c r="Z216" s="288"/>
      <c r="AA216" s="288"/>
      <c r="AB216" s="288"/>
      <c r="AC216" s="288"/>
      <c r="AD216" s="288"/>
      <c r="AE216" s="288"/>
      <c r="AF216" s="287"/>
      <c r="AG216" s="287"/>
      <c r="AH216" s="287"/>
      <c r="AI216" s="287"/>
      <c r="AJ216" s="287"/>
      <c r="AK216" s="287"/>
      <c r="AL216" s="287"/>
      <c r="AM216" s="287"/>
      <c r="AN216" s="287"/>
      <c r="AO216" s="287"/>
      <c r="AP216" s="287"/>
      <c r="AQ216" s="287"/>
      <c r="AR216" s="287"/>
      <c r="AS216" s="287"/>
      <c r="AT216" s="287"/>
      <c r="AU216" s="287"/>
      <c r="AV216" s="287"/>
      <c r="AW216" s="287"/>
      <c r="AX216" s="287"/>
      <c r="AY216" s="287"/>
      <c r="AZ216" s="287"/>
      <c r="BA216" s="287"/>
      <c r="BB216" s="287"/>
      <c r="BC216" s="287"/>
      <c r="BD216" s="287"/>
      <c r="BE216" s="287"/>
      <c r="BF216" s="287"/>
      <c r="BG216" s="287"/>
      <c r="BH216" s="287"/>
      <c r="BI216" s="287"/>
      <c r="BJ216" s="287"/>
      <c r="BK216" s="287"/>
      <c r="BL216" s="287"/>
      <c r="BM216" s="287"/>
      <c r="BN216" s="287"/>
      <c r="BO216" s="287"/>
      <c r="BP216" s="287"/>
      <c r="BQ216" s="287"/>
      <c r="BR216" s="287"/>
      <c r="BS216" s="287"/>
      <c r="BT216" s="287"/>
      <c r="BU216" s="287"/>
      <c r="BV216" s="287"/>
      <c r="BW216" s="287"/>
      <c r="BX216" s="287"/>
      <c r="BY216" s="287"/>
      <c r="BZ216" s="287"/>
      <c r="CA216" s="287"/>
      <c r="CB216" s="287"/>
      <c r="CC216" s="287"/>
      <c r="CD216" s="287"/>
      <c r="CE216" s="287"/>
      <c r="CF216" s="287"/>
      <c r="CG216" s="287"/>
      <c r="CH216" s="287"/>
      <c r="CI216" s="287"/>
      <c r="CJ216" s="288"/>
      <c r="CK216" s="288"/>
      <c r="CL216" s="288"/>
      <c r="CM216" s="288"/>
      <c r="CN216" s="288"/>
      <c r="CO216" s="288"/>
      <c r="CP216" s="288"/>
      <c r="CQ216" s="288"/>
      <c r="CR216" s="288"/>
      <c r="CS216" s="288"/>
      <c r="CT216" s="288"/>
      <c r="CU216" s="288"/>
      <c r="CV216" s="288"/>
      <c r="CW216" s="288"/>
      <c r="CX216" s="288"/>
      <c r="CY216" s="288"/>
      <c r="CZ216" s="288"/>
      <c r="DA216" s="288"/>
      <c r="DB216" s="288"/>
      <c r="DC216" s="288"/>
      <c r="DD216" s="288"/>
      <c r="DE216" s="288"/>
      <c r="DF216" s="288"/>
      <c r="DG216" s="288"/>
      <c r="DH216" s="288"/>
      <c r="DI216" s="288"/>
      <c r="DJ216" s="288"/>
      <c r="DK216" s="288"/>
      <c r="DL216" s="288"/>
      <c r="DM216" s="288"/>
      <c r="DN216" s="288"/>
      <c r="DO216" s="288"/>
      <c r="DP216" s="288"/>
      <c r="DQ216" s="288"/>
      <c r="DR216" s="288"/>
      <c r="DS216" s="288"/>
      <c r="DT216" s="288"/>
      <c r="DU216" s="288"/>
      <c r="DV216" s="288"/>
      <c r="DW216" s="288"/>
      <c r="DX216" s="288"/>
      <c r="DY216" s="288"/>
      <c r="DZ216" s="288"/>
      <c r="EA216" s="288"/>
      <c r="EB216" s="288"/>
      <c r="EC216" s="288"/>
      <c r="ED216" s="288"/>
      <c r="EE216" s="288"/>
      <c r="EF216" s="288"/>
      <c r="EG216" s="288"/>
      <c r="EH216" s="288"/>
      <c r="EI216" s="288"/>
      <c r="EJ216" s="288"/>
      <c r="EK216" s="288"/>
      <c r="EL216" s="288"/>
      <c r="EM216" s="288"/>
      <c r="EN216" s="288"/>
      <c r="EO216" s="288"/>
      <c r="EP216" s="288"/>
      <c r="EQ216" s="288"/>
      <c r="ER216" s="288"/>
      <c r="ES216" s="288"/>
      <c r="ET216" s="288"/>
      <c r="EU216" s="288"/>
      <c r="EV216" s="288"/>
      <c r="EW216" s="288"/>
      <c r="EX216" s="288"/>
      <c r="EY216" s="288"/>
      <c r="EZ216" s="288"/>
      <c r="FA216" s="288"/>
      <c r="FB216" s="288"/>
      <c r="FC216" s="288"/>
      <c r="FD216" s="288"/>
      <c r="FE216" s="288"/>
      <c r="FF216" s="288"/>
      <c r="FG216" s="288">
        <v>20</v>
      </c>
      <c r="FH216" s="288">
        <v>20</v>
      </c>
      <c r="FI216" s="288">
        <v>20</v>
      </c>
      <c r="FJ216" s="288"/>
      <c r="FK216" s="288"/>
      <c r="FL216" s="288"/>
      <c r="FM216" s="288"/>
      <c r="FN216" s="288"/>
      <c r="FO216" s="288"/>
      <c r="FP216" s="288"/>
      <c r="FQ216" s="288"/>
      <c r="FR216" s="288"/>
      <c r="FS216" s="288"/>
      <c r="FT216" s="288"/>
      <c r="FU216" s="288"/>
      <c r="FV216" s="288"/>
      <c r="FW216" s="288"/>
      <c r="FX216" s="288"/>
      <c r="FY216" s="288"/>
      <c r="FZ216" s="288"/>
      <c r="GA216" s="288"/>
      <c r="GB216" s="288"/>
      <c r="GC216" s="288"/>
      <c r="GD216" s="288"/>
      <c r="GE216" s="288"/>
      <c r="GF216" s="288"/>
      <c r="GG216" s="288"/>
      <c r="GH216" s="288"/>
      <c r="GI216" s="288"/>
      <c r="GJ216" s="288"/>
      <c r="GK216" s="288">
        <v>4</v>
      </c>
      <c r="GL216" s="288">
        <v>4</v>
      </c>
      <c r="GM216" s="288">
        <v>4</v>
      </c>
      <c r="GN216" s="288"/>
      <c r="GO216" s="288"/>
      <c r="GP216" s="288"/>
      <c r="GQ216" s="288"/>
      <c r="GR216" s="288"/>
      <c r="GS216" s="288"/>
      <c r="GT216" s="288"/>
      <c r="GU216" s="288"/>
      <c r="GV216" s="288"/>
      <c r="GW216" s="288"/>
      <c r="GX216" s="288"/>
      <c r="GY216" s="288"/>
      <c r="GZ216" s="288"/>
      <c r="HA216" s="288"/>
      <c r="HB216" s="288"/>
    </row>
    <row r="217" spans="1:210" ht="53.25" customHeight="1" x14ac:dyDescent="0.2">
      <c r="A217" s="340" t="s">
        <v>316</v>
      </c>
      <c r="B217" s="399" t="s">
        <v>475</v>
      </c>
      <c r="C217" s="312" t="s">
        <v>476</v>
      </c>
      <c r="D217" s="289" t="s">
        <v>242</v>
      </c>
      <c r="E217" s="278" t="s">
        <v>99</v>
      </c>
      <c r="F217" s="309" t="s">
        <v>115</v>
      </c>
      <c r="G217" s="351" t="s">
        <v>102</v>
      </c>
      <c r="H217" s="310">
        <f t="shared" si="19"/>
        <v>15000</v>
      </c>
      <c r="I217" s="310">
        <f t="shared" si="20"/>
        <v>15000</v>
      </c>
      <c r="J217" s="310">
        <f t="shared" si="21"/>
        <v>15000</v>
      </c>
      <c r="K217" s="283" t="s">
        <v>352</v>
      </c>
      <c r="L217" s="385"/>
      <c r="M217" s="385"/>
      <c r="N217" s="385"/>
      <c r="O217" s="385"/>
      <c r="P217" s="385"/>
      <c r="Q217" s="385"/>
      <c r="R217" s="287"/>
      <c r="S217" s="287"/>
      <c r="T217" s="287"/>
      <c r="U217" s="287"/>
      <c r="V217" s="287"/>
      <c r="W217" s="287"/>
      <c r="X217" s="287"/>
      <c r="Y217" s="287"/>
      <c r="Z217" s="288"/>
      <c r="AA217" s="288"/>
      <c r="AB217" s="288"/>
      <c r="AC217" s="288"/>
      <c r="AD217" s="288"/>
      <c r="AE217" s="288"/>
      <c r="AF217" s="287"/>
      <c r="AG217" s="287"/>
      <c r="AH217" s="287"/>
      <c r="AI217" s="287"/>
      <c r="AJ217" s="287"/>
      <c r="AK217" s="287"/>
      <c r="AL217" s="287"/>
      <c r="AM217" s="287"/>
      <c r="AN217" s="287"/>
      <c r="AO217" s="287"/>
      <c r="AP217" s="287"/>
      <c r="AQ217" s="287"/>
      <c r="AR217" s="287"/>
      <c r="AS217" s="287"/>
      <c r="AT217" s="287"/>
      <c r="AU217" s="287"/>
      <c r="AV217" s="287"/>
      <c r="AW217" s="287"/>
      <c r="AX217" s="287"/>
      <c r="AY217" s="287"/>
      <c r="AZ217" s="287"/>
      <c r="BA217" s="287"/>
      <c r="BB217" s="287"/>
      <c r="BC217" s="287"/>
      <c r="BD217" s="287"/>
      <c r="BE217" s="287"/>
      <c r="BF217" s="287"/>
      <c r="BG217" s="287"/>
      <c r="BH217" s="287"/>
      <c r="BI217" s="287"/>
      <c r="BJ217" s="287"/>
      <c r="BK217" s="287"/>
      <c r="BL217" s="287"/>
      <c r="BM217" s="287"/>
      <c r="BN217" s="287"/>
      <c r="BO217" s="287"/>
      <c r="BP217" s="287"/>
      <c r="BQ217" s="287"/>
      <c r="BR217" s="287"/>
      <c r="BS217" s="287"/>
      <c r="BT217" s="287"/>
      <c r="BU217" s="287"/>
      <c r="BV217" s="287"/>
      <c r="BW217" s="287"/>
      <c r="BX217" s="287"/>
      <c r="BY217" s="287"/>
      <c r="BZ217" s="287"/>
      <c r="CA217" s="287"/>
      <c r="CB217" s="287"/>
      <c r="CC217" s="287"/>
      <c r="CD217" s="287"/>
      <c r="CE217" s="287"/>
      <c r="CF217" s="287"/>
      <c r="CG217" s="287"/>
      <c r="CH217" s="287"/>
      <c r="CI217" s="287"/>
      <c r="CJ217" s="288"/>
      <c r="CK217" s="288"/>
      <c r="CL217" s="288"/>
      <c r="CM217" s="288"/>
      <c r="CN217" s="288"/>
      <c r="CO217" s="288"/>
      <c r="CP217" s="288"/>
      <c r="CQ217" s="288"/>
      <c r="CR217" s="288"/>
      <c r="CS217" s="288"/>
      <c r="CT217" s="288"/>
      <c r="CU217" s="288"/>
      <c r="CV217" s="288"/>
      <c r="CW217" s="288"/>
      <c r="CX217" s="288"/>
      <c r="CY217" s="288"/>
      <c r="CZ217" s="288"/>
      <c r="DA217" s="288"/>
      <c r="DB217" s="288"/>
      <c r="DC217" s="288"/>
      <c r="DD217" s="288"/>
      <c r="DE217" s="288"/>
      <c r="DF217" s="288"/>
      <c r="DG217" s="288"/>
      <c r="DH217" s="288"/>
      <c r="DI217" s="288"/>
      <c r="DJ217" s="288"/>
      <c r="DK217" s="288"/>
      <c r="DL217" s="288"/>
      <c r="DM217" s="288"/>
      <c r="DN217" s="288"/>
      <c r="DO217" s="288"/>
      <c r="DP217" s="288"/>
      <c r="DQ217" s="288"/>
      <c r="DR217" s="288"/>
      <c r="DS217" s="288"/>
      <c r="DT217" s="288"/>
      <c r="DU217" s="288"/>
      <c r="DV217" s="288"/>
      <c r="DW217" s="288"/>
      <c r="DX217" s="288"/>
      <c r="DY217" s="288"/>
      <c r="DZ217" s="288"/>
      <c r="EA217" s="288"/>
      <c r="EB217" s="288"/>
      <c r="EC217" s="288"/>
      <c r="ED217" s="288"/>
      <c r="EE217" s="288"/>
      <c r="EF217" s="288"/>
      <c r="EG217" s="288"/>
      <c r="EH217" s="288"/>
      <c r="EI217" s="288"/>
      <c r="EJ217" s="288"/>
      <c r="EK217" s="288"/>
      <c r="EL217" s="288"/>
      <c r="EM217" s="288"/>
      <c r="EN217" s="288"/>
      <c r="EO217" s="288"/>
      <c r="EP217" s="288"/>
      <c r="EQ217" s="288"/>
      <c r="ER217" s="288"/>
      <c r="ES217" s="288"/>
      <c r="ET217" s="288"/>
      <c r="EU217" s="288"/>
      <c r="EV217" s="288"/>
      <c r="EW217" s="288"/>
      <c r="EX217" s="288"/>
      <c r="EY217" s="288"/>
      <c r="EZ217" s="288"/>
      <c r="FA217" s="288"/>
      <c r="FB217" s="288"/>
      <c r="FC217" s="288"/>
      <c r="FD217" s="288"/>
      <c r="FE217" s="288"/>
      <c r="FF217" s="288"/>
      <c r="FG217" s="288">
        <v>1500</v>
      </c>
      <c r="FH217" s="288">
        <v>1500</v>
      </c>
      <c r="FI217" s="288">
        <v>1500</v>
      </c>
      <c r="FJ217" s="288"/>
      <c r="FK217" s="288"/>
      <c r="FL217" s="288"/>
      <c r="FM217" s="288"/>
      <c r="FN217" s="288"/>
      <c r="FO217" s="288"/>
      <c r="FP217" s="288"/>
      <c r="FQ217" s="288"/>
      <c r="FR217" s="288"/>
      <c r="FS217" s="288"/>
      <c r="FT217" s="288"/>
      <c r="FU217" s="288"/>
      <c r="FV217" s="288"/>
      <c r="FW217" s="288"/>
      <c r="FX217" s="288"/>
      <c r="FY217" s="288"/>
      <c r="FZ217" s="288"/>
      <c r="GA217" s="288"/>
      <c r="GB217" s="288"/>
      <c r="GC217" s="288"/>
      <c r="GD217" s="288"/>
      <c r="GE217" s="288"/>
      <c r="GF217" s="288"/>
      <c r="GG217" s="288"/>
      <c r="GH217" s="288"/>
      <c r="GI217" s="288"/>
      <c r="GJ217" s="288"/>
      <c r="GK217" s="288">
        <v>13500</v>
      </c>
      <c r="GL217" s="288">
        <v>13500</v>
      </c>
      <c r="GM217" s="288">
        <v>13500</v>
      </c>
      <c r="GN217" s="288"/>
      <c r="GO217" s="288"/>
      <c r="GP217" s="288"/>
      <c r="GQ217" s="288"/>
      <c r="GR217" s="288"/>
      <c r="GS217" s="288"/>
      <c r="GT217" s="288"/>
      <c r="GU217" s="288"/>
      <c r="GV217" s="288"/>
      <c r="GW217" s="288"/>
      <c r="GX217" s="288"/>
      <c r="GY217" s="288"/>
      <c r="GZ217" s="288"/>
      <c r="HA217" s="288"/>
      <c r="HB217" s="288"/>
    </row>
    <row r="218" spans="1:210" ht="54.75" customHeight="1" x14ac:dyDescent="0.2">
      <c r="A218" s="387" t="s">
        <v>321</v>
      </c>
      <c r="B218" s="396" t="s">
        <v>475</v>
      </c>
      <c r="C218" s="291" t="s">
        <v>481</v>
      </c>
      <c r="D218" s="294" t="s">
        <v>482</v>
      </c>
      <c r="E218" s="278" t="s">
        <v>99</v>
      </c>
      <c r="F218" s="309" t="s">
        <v>196</v>
      </c>
      <c r="G218" s="351" t="s">
        <v>94</v>
      </c>
      <c r="H218" s="310">
        <f t="shared" si="19"/>
        <v>1</v>
      </c>
      <c r="I218" s="310">
        <f t="shared" si="20"/>
        <v>1</v>
      </c>
      <c r="J218" s="310">
        <f t="shared" si="21"/>
        <v>1</v>
      </c>
      <c r="K218" s="283" t="s">
        <v>352</v>
      </c>
      <c r="L218" s="284">
        <v>1</v>
      </c>
      <c r="M218" s="284">
        <v>1</v>
      </c>
      <c r="N218" s="284">
        <v>1</v>
      </c>
      <c r="O218" s="385"/>
      <c r="P218" s="385"/>
      <c r="Q218" s="385"/>
      <c r="R218" s="287"/>
      <c r="S218" s="287"/>
      <c r="T218" s="357"/>
      <c r="U218" s="357"/>
      <c r="V218" s="357"/>
      <c r="W218" s="357"/>
      <c r="X218" s="357"/>
      <c r="Y218" s="357"/>
      <c r="Z218" s="288"/>
      <c r="AA218" s="288"/>
      <c r="AB218" s="288"/>
      <c r="AC218" s="288"/>
      <c r="AD218" s="288"/>
      <c r="AE218" s="288"/>
      <c r="AF218" s="287"/>
      <c r="AG218" s="287"/>
      <c r="AH218" s="287"/>
      <c r="AI218" s="287"/>
      <c r="AJ218" s="287"/>
      <c r="AK218" s="287"/>
      <c r="AL218" s="287"/>
      <c r="AM218" s="287"/>
      <c r="AN218" s="287"/>
      <c r="AO218" s="287"/>
      <c r="AP218" s="287"/>
      <c r="AQ218" s="287"/>
      <c r="AR218" s="287"/>
      <c r="AS218" s="287"/>
      <c r="AT218" s="287"/>
      <c r="AU218" s="287"/>
      <c r="AV218" s="287"/>
      <c r="AW218" s="287"/>
      <c r="AX218" s="287"/>
      <c r="AY218" s="287"/>
      <c r="AZ218" s="287"/>
      <c r="BA218" s="287"/>
      <c r="BB218" s="287"/>
      <c r="BC218" s="287"/>
      <c r="BD218" s="287"/>
      <c r="BE218" s="287"/>
      <c r="BF218" s="287"/>
      <c r="BG218" s="287"/>
      <c r="BH218" s="287"/>
      <c r="BI218" s="287"/>
      <c r="BJ218" s="287"/>
      <c r="BK218" s="287"/>
      <c r="BL218" s="287"/>
      <c r="BM218" s="287"/>
      <c r="BN218" s="287"/>
      <c r="BO218" s="287"/>
      <c r="BP218" s="287"/>
      <c r="BQ218" s="287"/>
      <c r="BR218" s="287"/>
      <c r="BS218" s="287"/>
      <c r="BT218" s="287"/>
      <c r="BU218" s="287"/>
      <c r="BV218" s="287"/>
      <c r="BW218" s="287"/>
      <c r="BX218" s="287"/>
      <c r="BY218" s="287"/>
      <c r="BZ218" s="287"/>
      <c r="CA218" s="287"/>
      <c r="CB218" s="287"/>
      <c r="CC218" s="287"/>
      <c r="CD218" s="287"/>
      <c r="CE218" s="287"/>
      <c r="CF218" s="287"/>
      <c r="CG218" s="287"/>
      <c r="CH218" s="287"/>
      <c r="CI218" s="287"/>
      <c r="CJ218" s="288"/>
      <c r="CK218" s="288"/>
      <c r="CL218" s="288"/>
      <c r="CM218" s="288"/>
      <c r="CN218" s="288"/>
      <c r="CO218" s="288"/>
      <c r="CP218" s="288"/>
      <c r="CQ218" s="288"/>
      <c r="CR218" s="288"/>
      <c r="CS218" s="288"/>
      <c r="CT218" s="288"/>
      <c r="CU218" s="288"/>
      <c r="CV218" s="288"/>
      <c r="CW218" s="288"/>
      <c r="CX218" s="288"/>
      <c r="CY218" s="288"/>
      <c r="CZ218" s="288"/>
      <c r="DA218" s="288"/>
      <c r="DB218" s="288"/>
      <c r="DC218" s="288"/>
      <c r="DD218" s="288"/>
      <c r="DE218" s="288"/>
      <c r="DF218" s="288"/>
      <c r="DG218" s="288"/>
      <c r="DH218" s="288"/>
      <c r="DI218" s="288"/>
      <c r="DJ218" s="288"/>
      <c r="DK218" s="288"/>
      <c r="DL218" s="288"/>
      <c r="DM218" s="288"/>
      <c r="DN218" s="288"/>
      <c r="DO218" s="288"/>
      <c r="DP218" s="288"/>
      <c r="DQ218" s="288"/>
      <c r="DR218" s="288"/>
      <c r="DS218" s="288"/>
      <c r="DT218" s="288"/>
      <c r="DU218" s="288"/>
      <c r="DV218" s="288"/>
      <c r="DW218" s="288"/>
      <c r="DX218" s="288"/>
      <c r="DY218" s="288"/>
      <c r="DZ218" s="288"/>
      <c r="EA218" s="288"/>
      <c r="EB218" s="288"/>
      <c r="EC218" s="288"/>
      <c r="ED218" s="288"/>
      <c r="EE218" s="288"/>
      <c r="EF218" s="288"/>
      <c r="EG218" s="288"/>
      <c r="EH218" s="288"/>
      <c r="EI218" s="288"/>
      <c r="EJ218" s="288"/>
      <c r="EK218" s="288"/>
      <c r="EL218" s="288"/>
      <c r="EM218" s="288"/>
      <c r="EN218" s="288"/>
      <c r="EO218" s="288"/>
      <c r="EP218" s="288"/>
      <c r="EQ218" s="288"/>
      <c r="ER218" s="288"/>
      <c r="ES218" s="288"/>
      <c r="ET218" s="288"/>
      <c r="EU218" s="288"/>
      <c r="EV218" s="288"/>
      <c r="EW218" s="288"/>
      <c r="EX218" s="288"/>
      <c r="EY218" s="288"/>
      <c r="EZ218" s="288"/>
      <c r="FA218" s="288"/>
      <c r="FB218" s="288"/>
      <c r="FC218" s="288"/>
      <c r="FD218" s="288"/>
      <c r="FE218" s="288"/>
      <c r="FF218" s="288"/>
      <c r="FG218" s="288"/>
      <c r="FH218" s="288"/>
      <c r="FI218" s="288"/>
      <c r="FJ218" s="288"/>
      <c r="FK218" s="288"/>
      <c r="FL218" s="288"/>
      <c r="FM218" s="288"/>
      <c r="FN218" s="288"/>
      <c r="FO218" s="288"/>
      <c r="FP218" s="288"/>
      <c r="FQ218" s="288"/>
      <c r="FR218" s="288"/>
      <c r="FS218" s="288"/>
      <c r="FT218" s="288"/>
      <c r="FU218" s="288"/>
      <c r="FV218" s="288"/>
      <c r="FW218" s="288"/>
      <c r="FX218" s="288"/>
      <c r="FY218" s="288"/>
      <c r="FZ218" s="288"/>
      <c r="GA218" s="288"/>
      <c r="GB218" s="288"/>
      <c r="GC218" s="288"/>
      <c r="GD218" s="288"/>
      <c r="GE218" s="288"/>
      <c r="GF218" s="288"/>
      <c r="GG218" s="288"/>
      <c r="GH218" s="288"/>
      <c r="GI218" s="288"/>
      <c r="GJ218" s="288"/>
      <c r="GK218" s="288"/>
      <c r="GL218" s="288"/>
      <c r="GM218" s="288"/>
      <c r="GN218" s="288"/>
      <c r="GO218" s="288"/>
      <c r="GP218" s="288"/>
      <c r="GQ218" s="288"/>
      <c r="GR218" s="288"/>
      <c r="GS218" s="288"/>
      <c r="GT218" s="288"/>
      <c r="GU218" s="288"/>
      <c r="GV218" s="288"/>
      <c r="GW218" s="288"/>
      <c r="GX218" s="288"/>
      <c r="GY218" s="288"/>
      <c r="GZ218" s="288"/>
      <c r="HA218" s="288"/>
      <c r="HB218" s="288"/>
    </row>
    <row r="219" spans="1:210" ht="15.75" customHeight="1" x14ac:dyDescent="0.2">
      <c r="A219" s="329" t="s">
        <v>321</v>
      </c>
      <c r="B219" s="396" t="s">
        <v>475</v>
      </c>
      <c r="C219" s="299" t="s">
        <v>481</v>
      </c>
      <c r="D219" s="326" t="s">
        <v>483</v>
      </c>
      <c r="E219" s="278" t="s">
        <v>123</v>
      </c>
      <c r="F219" s="309" t="s">
        <v>197</v>
      </c>
      <c r="G219" s="351" t="s">
        <v>102</v>
      </c>
      <c r="H219" s="310">
        <f t="shared" si="19"/>
        <v>4</v>
      </c>
      <c r="I219" s="310">
        <f t="shared" si="20"/>
        <v>4</v>
      </c>
      <c r="J219" s="310">
        <f t="shared" si="21"/>
        <v>4</v>
      </c>
      <c r="K219" s="283" t="s">
        <v>352</v>
      </c>
      <c r="L219" s="284">
        <v>4</v>
      </c>
      <c r="M219" s="284">
        <v>4</v>
      </c>
      <c r="N219" s="284">
        <v>4</v>
      </c>
      <c r="O219" s="385"/>
      <c r="P219" s="385"/>
      <c r="Q219" s="385"/>
      <c r="R219" s="287"/>
      <c r="S219" s="287"/>
      <c r="T219" s="287"/>
      <c r="U219" s="287"/>
      <c r="V219" s="287"/>
      <c r="W219" s="287"/>
      <c r="X219" s="287"/>
      <c r="Y219" s="287"/>
      <c r="Z219" s="288"/>
      <c r="AA219" s="288"/>
      <c r="AB219" s="288"/>
      <c r="AC219" s="288"/>
      <c r="AD219" s="288"/>
      <c r="AE219" s="288"/>
      <c r="AF219" s="287"/>
      <c r="AG219" s="287"/>
      <c r="AH219" s="287"/>
      <c r="AI219" s="287"/>
      <c r="AJ219" s="287"/>
      <c r="AK219" s="287"/>
      <c r="AL219" s="287"/>
      <c r="AM219" s="287"/>
      <c r="AN219" s="287"/>
      <c r="AO219" s="287"/>
      <c r="AP219" s="287"/>
      <c r="AQ219" s="287"/>
      <c r="AR219" s="287"/>
      <c r="AS219" s="287"/>
      <c r="AT219" s="287"/>
      <c r="AU219" s="287"/>
      <c r="AV219" s="287"/>
      <c r="AW219" s="287"/>
      <c r="AX219" s="287"/>
      <c r="AY219" s="287"/>
      <c r="AZ219" s="287"/>
      <c r="BA219" s="287"/>
      <c r="BB219" s="287"/>
      <c r="BC219" s="287"/>
      <c r="BD219" s="287"/>
      <c r="BE219" s="287"/>
      <c r="BF219" s="287"/>
      <c r="BG219" s="287"/>
      <c r="BH219" s="287"/>
      <c r="BI219" s="287"/>
      <c r="BJ219" s="287"/>
      <c r="BK219" s="287"/>
      <c r="BL219" s="287"/>
      <c r="BM219" s="287"/>
      <c r="BN219" s="287"/>
      <c r="BO219" s="287"/>
      <c r="BP219" s="287"/>
      <c r="BQ219" s="287"/>
      <c r="BR219" s="287"/>
      <c r="BS219" s="287"/>
      <c r="BT219" s="287"/>
      <c r="BU219" s="287"/>
      <c r="BV219" s="287"/>
      <c r="BW219" s="287"/>
      <c r="BX219" s="287"/>
      <c r="BY219" s="287"/>
      <c r="BZ219" s="287"/>
      <c r="CA219" s="287"/>
      <c r="CB219" s="287"/>
      <c r="CC219" s="287"/>
      <c r="CD219" s="287"/>
      <c r="CE219" s="287"/>
      <c r="CF219" s="287"/>
      <c r="CG219" s="287"/>
      <c r="CH219" s="287"/>
      <c r="CI219" s="287"/>
      <c r="CJ219" s="288"/>
      <c r="CK219" s="288"/>
      <c r="CL219" s="288"/>
      <c r="CM219" s="288"/>
      <c r="CN219" s="288"/>
      <c r="CO219" s="288"/>
      <c r="CP219" s="288"/>
      <c r="CQ219" s="288"/>
      <c r="CR219" s="288"/>
      <c r="CS219" s="288"/>
      <c r="CT219" s="288"/>
      <c r="CU219" s="288"/>
      <c r="CV219" s="288"/>
      <c r="CW219" s="288"/>
      <c r="CX219" s="288"/>
      <c r="CY219" s="288"/>
      <c r="CZ219" s="288"/>
      <c r="DA219" s="288"/>
      <c r="DB219" s="288"/>
      <c r="DC219" s="288"/>
      <c r="DD219" s="288"/>
      <c r="DE219" s="288"/>
      <c r="DF219" s="288"/>
      <c r="DG219" s="288"/>
      <c r="DH219" s="288"/>
      <c r="DI219" s="288"/>
      <c r="DJ219" s="288"/>
      <c r="DK219" s="288"/>
      <c r="DL219" s="288"/>
      <c r="DM219" s="288"/>
      <c r="DN219" s="288"/>
      <c r="DO219" s="288"/>
      <c r="DP219" s="288"/>
      <c r="DQ219" s="288"/>
      <c r="DR219" s="288"/>
      <c r="DS219" s="288"/>
      <c r="DT219" s="288"/>
      <c r="DU219" s="288"/>
      <c r="DV219" s="288"/>
      <c r="DW219" s="288"/>
      <c r="DX219" s="288"/>
      <c r="DY219" s="288"/>
      <c r="DZ219" s="288"/>
      <c r="EA219" s="288"/>
      <c r="EB219" s="288"/>
      <c r="EC219" s="288"/>
      <c r="ED219" s="288"/>
      <c r="EE219" s="288"/>
      <c r="EF219" s="288"/>
      <c r="EG219" s="288"/>
      <c r="EH219" s="288"/>
      <c r="EI219" s="288"/>
      <c r="EJ219" s="288"/>
      <c r="EK219" s="288"/>
      <c r="EL219" s="288"/>
      <c r="EM219" s="288"/>
      <c r="EN219" s="288"/>
      <c r="EO219" s="288"/>
      <c r="EP219" s="288"/>
      <c r="EQ219" s="288"/>
      <c r="ER219" s="288"/>
      <c r="ES219" s="288"/>
      <c r="ET219" s="288"/>
      <c r="EU219" s="288"/>
      <c r="EV219" s="288"/>
      <c r="EW219" s="288"/>
      <c r="EX219" s="288"/>
      <c r="EY219" s="288"/>
      <c r="EZ219" s="288"/>
      <c r="FA219" s="288"/>
      <c r="FB219" s="288"/>
      <c r="FC219" s="288"/>
      <c r="FD219" s="288"/>
      <c r="FE219" s="288"/>
      <c r="FF219" s="288"/>
      <c r="FG219" s="288"/>
      <c r="FH219" s="288"/>
      <c r="FI219" s="288"/>
      <c r="FJ219" s="288"/>
      <c r="FK219" s="288"/>
      <c r="FL219" s="288"/>
      <c r="FM219" s="288"/>
      <c r="FN219" s="288"/>
      <c r="FO219" s="288"/>
      <c r="FP219" s="288"/>
      <c r="FQ219" s="288"/>
      <c r="FR219" s="288"/>
      <c r="FS219" s="288"/>
      <c r="FT219" s="288"/>
      <c r="FU219" s="288"/>
      <c r="FV219" s="288"/>
      <c r="FW219" s="288"/>
      <c r="FX219" s="288"/>
      <c r="FY219" s="288"/>
      <c r="FZ219" s="288"/>
      <c r="GA219" s="288"/>
      <c r="GB219" s="314"/>
      <c r="GC219" s="314"/>
      <c r="GD219" s="314"/>
      <c r="GE219" s="288"/>
      <c r="GF219" s="288"/>
      <c r="GG219" s="288"/>
      <c r="GH219" s="288"/>
      <c r="GI219" s="288"/>
      <c r="GJ219" s="288"/>
      <c r="GK219" s="288"/>
      <c r="GL219" s="288"/>
      <c r="GM219" s="288"/>
      <c r="GN219" s="288"/>
      <c r="GO219" s="288"/>
      <c r="GP219" s="288"/>
      <c r="GQ219" s="288"/>
      <c r="GR219" s="288"/>
      <c r="GS219" s="288"/>
      <c r="GT219" s="288"/>
      <c r="GU219" s="288"/>
      <c r="GV219" s="288"/>
      <c r="GW219" s="288"/>
      <c r="GX219" s="288"/>
      <c r="GY219" s="288"/>
      <c r="GZ219" s="288"/>
      <c r="HA219" s="288"/>
      <c r="HB219" s="288"/>
    </row>
    <row r="220" spans="1:210" ht="15.75" customHeight="1" x14ac:dyDescent="0.2">
      <c r="A220" s="329" t="s">
        <v>321</v>
      </c>
      <c r="B220" s="396" t="s">
        <v>475</v>
      </c>
      <c r="C220" s="299" t="s">
        <v>481</v>
      </c>
      <c r="D220" s="326" t="s">
        <v>483</v>
      </c>
      <c r="E220" s="375" t="s">
        <v>372</v>
      </c>
      <c r="F220" s="309" t="s">
        <v>197</v>
      </c>
      <c r="G220" s="351" t="s">
        <v>102</v>
      </c>
      <c r="H220" s="310">
        <f t="shared" si="19"/>
        <v>20</v>
      </c>
      <c r="I220" s="310">
        <f t="shared" si="20"/>
        <v>20</v>
      </c>
      <c r="J220" s="310">
        <f t="shared" si="21"/>
        <v>20</v>
      </c>
      <c r="K220" s="283" t="s">
        <v>352</v>
      </c>
      <c r="L220" s="284">
        <v>20</v>
      </c>
      <c r="M220" s="284">
        <v>20</v>
      </c>
      <c r="N220" s="284">
        <v>20</v>
      </c>
      <c r="O220" s="385"/>
      <c r="P220" s="385"/>
      <c r="Q220" s="385"/>
      <c r="R220" s="287"/>
      <c r="S220" s="287"/>
      <c r="T220" s="287"/>
      <c r="U220" s="287"/>
      <c r="V220" s="287"/>
      <c r="W220" s="287"/>
      <c r="X220" s="287"/>
      <c r="Y220" s="287"/>
      <c r="Z220" s="288"/>
      <c r="AA220" s="288"/>
      <c r="AB220" s="288"/>
      <c r="AC220" s="288"/>
      <c r="AD220" s="288"/>
      <c r="AE220" s="288"/>
      <c r="AF220" s="287"/>
      <c r="AG220" s="287"/>
      <c r="AH220" s="287"/>
      <c r="AI220" s="287"/>
      <c r="AJ220" s="287"/>
      <c r="AK220" s="287"/>
      <c r="AL220" s="287"/>
      <c r="AM220" s="287"/>
      <c r="AN220" s="287"/>
      <c r="AO220" s="287"/>
      <c r="AP220" s="287"/>
      <c r="AQ220" s="287"/>
      <c r="AR220" s="287"/>
      <c r="AS220" s="287"/>
      <c r="AT220" s="287"/>
      <c r="AU220" s="287"/>
      <c r="AV220" s="287"/>
      <c r="AW220" s="287"/>
      <c r="AX220" s="287"/>
      <c r="AY220" s="287"/>
      <c r="AZ220" s="287"/>
      <c r="BA220" s="287"/>
      <c r="BB220" s="287"/>
      <c r="BC220" s="287"/>
      <c r="BD220" s="287"/>
      <c r="BE220" s="287"/>
      <c r="BF220" s="287"/>
      <c r="BG220" s="287"/>
      <c r="BH220" s="287"/>
      <c r="BI220" s="287"/>
      <c r="BJ220" s="287"/>
      <c r="BK220" s="287"/>
      <c r="BL220" s="287"/>
      <c r="BM220" s="287"/>
      <c r="BN220" s="287"/>
      <c r="BO220" s="287"/>
      <c r="BP220" s="287"/>
      <c r="BQ220" s="287"/>
      <c r="BR220" s="287"/>
      <c r="BS220" s="287"/>
      <c r="BT220" s="287"/>
      <c r="BU220" s="287"/>
      <c r="BV220" s="287"/>
      <c r="BW220" s="287"/>
      <c r="BX220" s="287"/>
      <c r="BY220" s="287"/>
      <c r="BZ220" s="287"/>
      <c r="CA220" s="287"/>
      <c r="CB220" s="287"/>
      <c r="CC220" s="287"/>
      <c r="CD220" s="287"/>
      <c r="CE220" s="287"/>
      <c r="CF220" s="287"/>
      <c r="CG220" s="287"/>
      <c r="CH220" s="287"/>
      <c r="CI220" s="287"/>
      <c r="CJ220" s="288"/>
      <c r="CK220" s="288"/>
      <c r="CL220" s="288"/>
      <c r="CM220" s="288"/>
      <c r="CN220" s="288"/>
      <c r="CO220" s="288"/>
      <c r="CP220" s="288"/>
      <c r="CQ220" s="288"/>
      <c r="CR220" s="288"/>
      <c r="CS220" s="288"/>
      <c r="CT220" s="288"/>
      <c r="CU220" s="288"/>
      <c r="CV220" s="288"/>
      <c r="CW220" s="288"/>
      <c r="CX220" s="288"/>
      <c r="CY220" s="288"/>
      <c r="CZ220" s="288"/>
      <c r="DA220" s="288"/>
      <c r="DB220" s="288"/>
      <c r="DC220" s="288"/>
      <c r="DD220" s="288"/>
      <c r="DE220" s="288"/>
      <c r="DF220" s="288"/>
      <c r="DG220" s="288"/>
      <c r="DH220" s="288"/>
      <c r="DI220" s="288"/>
      <c r="DJ220" s="288"/>
      <c r="DK220" s="288"/>
      <c r="DL220" s="288"/>
      <c r="DM220" s="288"/>
      <c r="DN220" s="288"/>
      <c r="DO220" s="288"/>
      <c r="DP220" s="288"/>
      <c r="DQ220" s="288"/>
      <c r="DR220" s="288"/>
      <c r="DS220" s="288"/>
      <c r="DT220" s="288"/>
      <c r="DU220" s="288"/>
      <c r="DV220" s="288"/>
      <c r="DW220" s="288"/>
      <c r="DX220" s="288"/>
      <c r="DY220" s="288"/>
      <c r="DZ220" s="288"/>
      <c r="EA220" s="288"/>
      <c r="EB220" s="288"/>
      <c r="EC220" s="288"/>
      <c r="ED220" s="288"/>
      <c r="EE220" s="288"/>
      <c r="EF220" s="288"/>
      <c r="EG220" s="288"/>
      <c r="EH220" s="288"/>
      <c r="EI220" s="288"/>
      <c r="EJ220" s="288"/>
      <c r="EK220" s="288"/>
      <c r="EL220" s="288"/>
      <c r="EM220" s="288"/>
      <c r="EN220" s="288"/>
      <c r="EO220" s="288"/>
      <c r="EP220" s="288"/>
      <c r="EQ220" s="288"/>
      <c r="ER220" s="288"/>
      <c r="ES220" s="288"/>
      <c r="ET220" s="288"/>
      <c r="EU220" s="288"/>
      <c r="EV220" s="288"/>
      <c r="EW220" s="288"/>
      <c r="EX220" s="288"/>
      <c r="EY220" s="288"/>
      <c r="EZ220" s="288"/>
      <c r="FA220" s="288"/>
      <c r="FB220" s="288"/>
      <c r="FC220" s="288"/>
      <c r="FD220" s="288"/>
      <c r="FE220" s="288"/>
      <c r="FF220" s="288"/>
      <c r="FG220" s="288"/>
      <c r="FH220" s="288"/>
      <c r="FI220" s="288"/>
      <c r="FJ220" s="288"/>
      <c r="FK220" s="288"/>
      <c r="FL220" s="288"/>
      <c r="FM220" s="288"/>
      <c r="FN220" s="288"/>
      <c r="FO220" s="288"/>
      <c r="FP220" s="288"/>
      <c r="FQ220" s="288"/>
      <c r="FR220" s="288"/>
      <c r="FS220" s="288"/>
      <c r="FT220" s="288"/>
      <c r="FU220" s="288"/>
      <c r="FV220" s="288"/>
      <c r="FW220" s="288"/>
      <c r="FX220" s="288"/>
      <c r="FY220" s="288"/>
      <c r="FZ220" s="288"/>
      <c r="GA220" s="288"/>
      <c r="GB220" s="314"/>
      <c r="GC220" s="314"/>
      <c r="GD220" s="314"/>
      <c r="GE220" s="288"/>
      <c r="GF220" s="288"/>
      <c r="GG220" s="288"/>
      <c r="GH220" s="288"/>
      <c r="GI220" s="288"/>
      <c r="GJ220" s="288"/>
      <c r="GK220" s="288"/>
      <c r="GL220" s="288"/>
      <c r="GM220" s="288"/>
      <c r="GN220" s="288"/>
      <c r="GO220" s="288"/>
      <c r="GP220" s="288"/>
      <c r="GQ220" s="288"/>
      <c r="GR220" s="288"/>
      <c r="GS220" s="288"/>
      <c r="GT220" s="288"/>
      <c r="GU220" s="288"/>
      <c r="GV220" s="288"/>
      <c r="GW220" s="288"/>
      <c r="GX220" s="288"/>
      <c r="GY220" s="288"/>
      <c r="GZ220" s="288"/>
      <c r="HA220" s="288"/>
      <c r="HB220" s="288"/>
    </row>
    <row r="221" spans="1:210" ht="54.75" customHeight="1" x14ac:dyDescent="0.2">
      <c r="A221" s="332" t="s">
        <v>321</v>
      </c>
      <c r="B221" s="399" t="s">
        <v>475</v>
      </c>
      <c r="C221" s="289" t="s">
        <v>481</v>
      </c>
      <c r="D221" s="326" t="s">
        <v>483</v>
      </c>
      <c r="E221" s="278" t="s">
        <v>99</v>
      </c>
      <c r="F221" s="309" t="s">
        <v>197</v>
      </c>
      <c r="G221" s="351" t="s">
        <v>102</v>
      </c>
      <c r="H221" s="310">
        <f t="shared" si="19"/>
        <v>35</v>
      </c>
      <c r="I221" s="310">
        <f t="shared" si="20"/>
        <v>35</v>
      </c>
      <c r="J221" s="310">
        <f t="shared" si="21"/>
        <v>35</v>
      </c>
      <c r="K221" s="283" t="s">
        <v>352</v>
      </c>
      <c r="L221" s="284">
        <v>35</v>
      </c>
      <c r="M221" s="284">
        <v>35</v>
      </c>
      <c r="N221" s="284">
        <v>35</v>
      </c>
      <c r="O221" s="385"/>
      <c r="P221" s="385"/>
      <c r="Q221" s="385"/>
      <c r="R221" s="287"/>
      <c r="S221" s="287"/>
      <c r="T221" s="287"/>
      <c r="U221" s="287"/>
      <c r="V221" s="287"/>
      <c r="W221" s="287"/>
      <c r="X221" s="287"/>
      <c r="Y221" s="287"/>
      <c r="Z221" s="288"/>
      <c r="AA221" s="288"/>
      <c r="AB221" s="288"/>
      <c r="AC221" s="288"/>
      <c r="AD221" s="288"/>
      <c r="AE221" s="288"/>
      <c r="AF221" s="287"/>
      <c r="AG221" s="287"/>
      <c r="AH221" s="287"/>
      <c r="AI221" s="287"/>
      <c r="AJ221" s="287"/>
      <c r="AK221" s="287"/>
      <c r="AL221" s="287"/>
      <c r="AM221" s="287"/>
      <c r="AN221" s="287"/>
      <c r="AO221" s="287"/>
      <c r="AP221" s="287"/>
      <c r="AQ221" s="287"/>
      <c r="AR221" s="287"/>
      <c r="AS221" s="287"/>
      <c r="AT221" s="287"/>
      <c r="AU221" s="287"/>
      <c r="AV221" s="287"/>
      <c r="AW221" s="287"/>
      <c r="AX221" s="287"/>
      <c r="AY221" s="287"/>
      <c r="AZ221" s="287"/>
      <c r="BA221" s="287"/>
      <c r="BB221" s="287"/>
      <c r="BC221" s="287"/>
      <c r="BD221" s="287"/>
      <c r="BE221" s="287"/>
      <c r="BF221" s="287"/>
      <c r="BG221" s="287"/>
      <c r="BH221" s="287"/>
      <c r="BI221" s="287"/>
      <c r="BJ221" s="287"/>
      <c r="BK221" s="287"/>
      <c r="BL221" s="287"/>
      <c r="BM221" s="287"/>
      <c r="BN221" s="287"/>
      <c r="BO221" s="287"/>
      <c r="BP221" s="287"/>
      <c r="BQ221" s="287"/>
      <c r="BR221" s="287"/>
      <c r="BS221" s="287"/>
      <c r="BT221" s="287"/>
      <c r="BU221" s="287"/>
      <c r="BV221" s="287"/>
      <c r="BW221" s="287"/>
      <c r="BX221" s="287"/>
      <c r="BY221" s="287"/>
      <c r="BZ221" s="287"/>
      <c r="CA221" s="287"/>
      <c r="CB221" s="287"/>
      <c r="CC221" s="287"/>
      <c r="CD221" s="287"/>
      <c r="CE221" s="287"/>
      <c r="CF221" s="287"/>
      <c r="CG221" s="287"/>
      <c r="CH221" s="287"/>
      <c r="CI221" s="287"/>
      <c r="CJ221" s="288"/>
      <c r="CK221" s="288"/>
      <c r="CL221" s="288"/>
      <c r="CM221" s="288"/>
      <c r="CN221" s="288"/>
      <c r="CO221" s="288"/>
      <c r="CP221" s="288"/>
      <c r="CQ221" s="288"/>
      <c r="CR221" s="288"/>
      <c r="CS221" s="288"/>
      <c r="CT221" s="288"/>
      <c r="CU221" s="288"/>
      <c r="CV221" s="288"/>
      <c r="CW221" s="288"/>
      <c r="CX221" s="288"/>
      <c r="CY221" s="288"/>
      <c r="CZ221" s="288"/>
      <c r="DA221" s="288"/>
      <c r="DB221" s="288"/>
      <c r="DC221" s="288"/>
      <c r="DD221" s="288"/>
      <c r="DE221" s="288"/>
      <c r="DF221" s="288"/>
      <c r="DG221" s="288"/>
      <c r="DH221" s="288"/>
      <c r="DI221" s="288"/>
      <c r="DJ221" s="288"/>
      <c r="DK221" s="288"/>
      <c r="DL221" s="288"/>
      <c r="DM221" s="288"/>
      <c r="DN221" s="288"/>
      <c r="DO221" s="288"/>
      <c r="DP221" s="288"/>
      <c r="DQ221" s="288"/>
      <c r="DR221" s="288"/>
      <c r="DS221" s="288"/>
      <c r="DT221" s="288"/>
      <c r="DU221" s="288"/>
      <c r="DV221" s="288"/>
      <c r="DW221" s="288"/>
      <c r="DX221" s="288"/>
      <c r="DY221" s="288"/>
      <c r="DZ221" s="288"/>
      <c r="EA221" s="288"/>
      <c r="EB221" s="288"/>
      <c r="EC221" s="288"/>
      <c r="ED221" s="288"/>
      <c r="EE221" s="288"/>
      <c r="EF221" s="288"/>
      <c r="EG221" s="288"/>
      <c r="EH221" s="288"/>
      <c r="EI221" s="288"/>
      <c r="EJ221" s="288"/>
      <c r="EK221" s="288"/>
      <c r="EL221" s="288"/>
      <c r="EM221" s="288"/>
      <c r="EN221" s="288"/>
      <c r="EO221" s="288"/>
      <c r="EP221" s="288"/>
      <c r="EQ221" s="288"/>
      <c r="ER221" s="288"/>
      <c r="ES221" s="288"/>
      <c r="ET221" s="288"/>
      <c r="EU221" s="288"/>
      <c r="EV221" s="288"/>
      <c r="EW221" s="288"/>
      <c r="EX221" s="288"/>
      <c r="EY221" s="288"/>
      <c r="EZ221" s="288"/>
      <c r="FA221" s="288"/>
      <c r="FB221" s="288"/>
      <c r="FC221" s="288"/>
      <c r="FD221" s="288"/>
      <c r="FE221" s="288"/>
      <c r="FF221" s="288"/>
      <c r="FG221" s="288"/>
      <c r="FH221" s="288"/>
      <c r="FI221" s="288"/>
      <c r="FJ221" s="288"/>
      <c r="FK221" s="288"/>
      <c r="FL221" s="288"/>
      <c r="FM221" s="288"/>
      <c r="FN221" s="288"/>
      <c r="FO221" s="288"/>
      <c r="FP221" s="288"/>
      <c r="FQ221" s="288"/>
      <c r="FR221" s="288"/>
      <c r="FS221" s="288"/>
      <c r="FT221" s="288"/>
      <c r="FU221" s="288"/>
      <c r="FV221" s="288"/>
      <c r="FW221" s="288"/>
      <c r="FX221" s="288"/>
      <c r="FY221" s="288"/>
      <c r="FZ221" s="288"/>
      <c r="GA221" s="288"/>
      <c r="GB221" s="314"/>
      <c r="GC221" s="314"/>
      <c r="GD221" s="314"/>
      <c r="GE221" s="288"/>
      <c r="GF221" s="288"/>
      <c r="GG221" s="288"/>
      <c r="GH221" s="288"/>
      <c r="GI221" s="288"/>
      <c r="GJ221" s="288"/>
      <c r="GK221" s="288"/>
      <c r="GL221" s="288"/>
      <c r="GM221" s="288"/>
      <c r="GN221" s="288"/>
      <c r="GO221" s="288"/>
      <c r="GP221" s="288"/>
      <c r="GQ221" s="288"/>
      <c r="GR221" s="288"/>
      <c r="GS221" s="288"/>
      <c r="GT221" s="288"/>
      <c r="GU221" s="288"/>
      <c r="GV221" s="288"/>
      <c r="GW221" s="288"/>
      <c r="GX221" s="288"/>
      <c r="GY221" s="288"/>
      <c r="GZ221" s="288"/>
      <c r="HA221" s="288"/>
      <c r="HB221" s="288"/>
    </row>
    <row r="222" spans="1:210" ht="54.75" customHeight="1" x14ac:dyDescent="0.2">
      <c r="A222" s="307" t="s">
        <v>484</v>
      </c>
      <c r="B222" s="400" t="s">
        <v>475</v>
      </c>
      <c r="C222" s="343" t="s">
        <v>485</v>
      </c>
      <c r="D222" s="295" t="s">
        <v>486</v>
      </c>
      <c r="E222" s="278"/>
      <c r="F222" s="279" t="s">
        <v>487</v>
      </c>
      <c r="G222" s="351" t="s">
        <v>94</v>
      </c>
      <c r="H222" s="401">
        <f>AG222</f>
        <v>3</v>
      </c>
      <c r="I222" s="401">
        <f>AH222</f>
        <v>3</v>
      </c>
      <c r="J222" s="401">
        <f>AI222</f>
        <v>3</v>
      </c>
      <c r="K222" s="283" t="s">
        <v>352</v>
      </c>
      <c r="L222" s="287"/>
      <c r="M222" s="287"/>
      <c r="N222" s="287"/>
      <c r="O222" s="287"/>
      <c r="P222" s="287"/>
      <c r="Q222" s="287"/>
      <c r="R222" s="287"/>
      <c r="S222" s="287"/>
      <c r="T222" s="287"/>
      <c r="U222" s="287"/>
      <c r="V222" s="287"/>
      <c r="W222" s="287"/>
      <c r="X222" s="287"/>
      <c r="Y222" s="287"/>
      <c r="Z222" s="288"/>
      <c r="AA222" s="288"/>
      <c r="AB222" s="288"/>
      <c r="AC222" s="288"/>
      <c r="AD222" s="288"/>
      <c r="AE222" s="288"/>
      <c r="AF222" s="287"/>
      <c r="AG222" s="286">
        <v>3</v>
      </c>
      <c r="AH222" s="286">
        <v>3</v>
      </c>
      <c r="AI222" s="286">
        <v>3</v>
      </c>
      <c r="AJ222" s="287"/>
      <c r="AK222" s="287"/>
      <c r="AL222" s="287"/>
      <c r="AM222" s="287"/>
      <c r="AN222" s="287"/>
      <c r="AO222" s="287"/>
      <c r="AP222" s="287"/>
      <c r="AQ222" s="287"/>
      <c r="AR222" s="287"/>
      <c r="AS222" s="287"/>
      <c r="AT222" s="287"/>
      <c r="AU222" s="287"/>
      <c r="AV222" s="287"/>
      <c r="AW222" s="287"/>
      <c r="AX222" s="287"/>
      <c r="AY222" s="287"/>
      <c r="AZ222" s="287"/>
      <c r="BA222" s="287"/>
      <c r="BB222" s="287"/>
      <c r="BC222" s="287"/>
      <c r="BD222" s="287"/>
      <c r="BE222" s="287"/>
      <c r="BF222" s="287"/>
      <c r="BG222" s="287"/>
      <c r="BH222" s="287"/>
      <c r="BI222" s="287"/>
      <c r="BJ222" s="287"/>
      <c r="BK222" s="287"/>
      <c r="BL222" s="287"/>
      <c r="BM222" s="287"/>
      <c r="BN222" s="287"/>
      <c r="BO222" s="287"/>
      <c r="BP222" s="287"/>
      <c r="BQ222" s="287"/>
      <c r="BR222" s="287"/>
      <c r="BS222" s="287"/>
      <c r="BT222" s="287"/>
      <c r="BU222" s="287"/>
      <c r="BV222" s="287"/>
      <c r="BW222" s="287"/>
      <c r="BX222" s="287"/>
      <c r="BY222" s="287"/>
      <c r="BZ222" s="287"/>
      <c r="CA222" s="287"/>
      <c r="CB222" s="287"/>
      <c r="CC222" s="287"/>
      <c r="CD222" s="287"/>
      <c r="CE222" s="287"/>
      <c r="CF222" s="287"/>
      <c r="CG222" s="287">
        <v>5</v>
      </c>
      <c r="CH222" s="287">
        <v>5</v>
      </c>
      <c r="CI222" s="287">
        <v>5</v>
      </c>
      <c r="CJ222" s="288"/>
      <c r="CK222" s="288"/>
      <c r="CL222" s="288"/>
      <c r="CM222" s="288"/>
      <c r="CN222" s="288"/>
      <c r="CO222" s="288"/>
      <c r="CP222" s="288">
        <v>1</v>
      </c>
      <c r="CQ222" s="288">
        <v>1</v>
      </c>
      <c r="CR222" s="288">
        <v>1</v>
      </c>
      <c r="CS222" s="288"/>
      <c r="CT222" s="288"/>
      <c r="CU222" s="288"/>
      <c r="CV222" s="288"/>
      <c r="CW222" s="288"/>
      <c r="CX222" s="288"/>
      <c r="CY222" s="288"/>
      <c r="CZ222" s="288"/>
      <c r="DA222" s="288"/>
      <c r="DB222" s="288"/>
      <c r="DC222" s="288"/>
      <c r="DD222" s="288"/>
      <c r="DE222" s="288"/>
      <c r="DF222" s="288"/>
      <c r="DG222" s="288"/>
      <c r="DH222" s="288"/>
      <c r="DI222" s="288"/>
      <c r="DJ222" s="288"/>
      <c r="DK222" s="288"/>
      <c r="DL222" s="288"/>
      <c r="DM222" s="288"/>
      <c r="DN222" s="288"/>
      <c r="DO222" s="288"/>
      <c r="DP222" s="288"/>
      <c r="DQ222" s="288"/>
      <c r="DR222" s="288"/>
      <c r="DS222" s="288"/>
      <c r="DT222" s="288">
        <v>1</v>
      </c>
      <c r="DU222" s="288">
        <v>1</v>
      </c>
      <c r="DV222" s="288">
        <v>1</v>
      </c>
      <c r="DW222" s="288"/>
      <c r="DX222" s="288"/>
      <c r="DY222" s="288"/>
      <c r="DZ222" s="288"/>
      <c r="EA222" s="288"/>
      <c r="EB222" s="288"/>
      <c r="EC222" s="288"/>
      <c r="ED222" s="288"/>
      <c r="EE222" s="288"/>
      <c r="EF222" s="288"/>
      <c r="EG222" s="288"/>
      <c r="EH222" s="288"/>
      <c r="EI222" s="288"/>
      <c r="EJ222" s="288"/>
      <c r="EK222" s="288"/>
      <c r="EL222" s="288"/>
      <c r="EM222" s="288"/>
      <c r="EN222" s="288"/>
      <c r="EO222" s="288"/>
      <c r="EP222" s="288"/>
      <c r="EQ222" s="288"/>
      <c r="ER222" s="288"/>
      <c r="ES222" s="288"/>
      <c r="ET222" s="288"/>
      <c r="EU222" s="288"/>
      <c r="EV222" s="288"/>
      <c r="EW222" s="288"/>
      <c r="EX222" s="288"/>
      <c r="EY222" s="288"/>
      <c r="EZ222" s="288"/>
      <c r="FA222" s="288"/>
      <c r="FB222" s="288"/>
      <c r="FC222" s="288"/>
      <c r="FD222" s="288"/>
      <c r="FE222" s="288"/>
      <c r="FF222" s="288"/>
      <c r="FG222" s="288"/>
      <c r="FH222" s="288"/>
      <c r="FI222" s="288"/>
      <c r="FJ222" s="288"/>
      <c r="FK222" s="288"/>
      <c r="FL222" s="288"/>
      <c r="FM222" s="288"/>
      <c r="FN222" s="288"/>
      <c r="FO222" s="288"/>
      <c r="FP222" s="288"/>
      <c r="FQ222" s="288"/>
      <c r="FR222" s="288"/>
      <c r="FS222" s="288"/>
      <c r="FT222" s="288"/>
      <c r="FU222" s="288"/>
      <c r="FV222" s="288"/>
      <c r="FW222" s="288"/>
      <c r="FX222" s="288"/>
      <c r="FY222" s="288"/>
      <c r="FZ222" s="288"/>
      <c r="GA222" s="288"/>
      <c r="GB222" s="288"/>
      <c r="GC222" s="288"/>
      <c r="GD222" s="288"/>
      <c r="GE222" s="288"/>
      <c r="GF222" s="288"/>
      <c r="GG222" s="288"/>
      <c r="GH222" s="288"/>
      <c r="GI222" s="288"/>
      <c r="GJ222" s="288"/>
      <c r="GK222" s="288"/>
      <c r="GL222" s="288"/>
      <c r="GM222" s="288"/>
      <c r="GN222" s="288"/>
      <c r="GO222" s="288"/>
      <c r="GP222" s="288"/>
      <c r="GQ222" s="288"/>
      <c r="GR222" s="288"/>
      <c r="GS222" s="288"/>
      <c r="GT222" s="288"/>
      <c r="GU222" s="288"/>
      <c r="GV222" s="288"/>
      <c r="GW222" s="288"/>
      <c r="GX222" s="288"/>
      <c r="GY222" s="288"/>
      <c r="GZ222" s="288"/>
      <c r="HA222" s="288"/>
      <c r="HB222" s="288"/>
    </row>
    <row r="223" spans="1:210" ht="15.75" x14ac:dyDescent="0.2">
      <c r="A223" s="315"/>
      <c r="B223" s="402"/>
      <c r="C223" s="373"/>
      <c r="D223" s="295" t="s">
        <v>380</v>
      </c>
      <c r="E223" s="278" t="s">
        <v>124</v>
      </c>
      <c r="F223" s="309" t="s">
        <v>196</v>
      </c>
      <c r="G223" s="351" t="s">
        <v>94</v>
      </c>
      <c r="H223" s="310">
        <f t="shared" ref="H223:H235" si="24">SUMIF($L$5:$HB$5,$L$5,L223:HB223)</f>
        <v>7</v>
      </c>
      <c r="I223" s="310">
        <f t="shared" ref="I223:I235" si="25">SUMIF($L$5:$HB$5,$M$5,L223:HB223)</f>
        <v>7</v>
      </c>
      <c r="J223" s="310">
        <f t="shared" ref="J223:J235" si="26">SUMIF($L$5:$HB$5,$N$5,L223:HB223)</f>
        <v>7</v>
      </c>
      <c r="K223" s="283" t="s">
        <v>353</v>
      </c>
      <c r="L223" s="287"/>
      <c r="M223" s="287"/>
      <c r="N223" s="287"/>
      <c r="O223" s="287"/>
      <c r="P223" s="287"/>
      <c r="Q223" s="287"/>
      <c r="R223" s="287"/>
      <c r="S223" s="287"/>
      <c r="T223" s="287"/>
      <c r="U223" s="287"/>
      <c r="V223" s="287"/>
      <c r="W223" s="287"/>
      <c r="X223" s="287"/>
      <c r="Y223" s="287"/>
      <c r="Z223" s="288"/>
      <c r="AA223" s="288"/>
      <c r="AB223" s="288"/>
      <c r="AC223" s="288"/>
      <c r="AD223" s="288"/>
      <c r="AE223" s="288"/>
      <c r="AF223" s="287"/>
      <c r="AG223" s="286"/>
      <c r="AH223" s="286"/>
      <c r="AI223" s="286"/>
      <c r="AJ223" s="287"/>
      <c r="AK223" s="287"/>
      <c r="AL223" s="287"/>
      <c r="AM223" s="287"/>
      <c r="AN223" s="287"/>
      <c r="AO223" s="287"/>
      <c r="AP223" s="287"/>
      <c r="AQ223" s="287"/>
      <c r="AR223" s="287"/>
      <c r="AS223" s="287"/>
      <c r="AT223" s="287"/>
      <c r="AU223" s="287"/>
      <c r="AV223" s="287"/>
      <c r="AW223" s="287"/>
      <c r="AX223" s="287"/>
      <c r="AY223" s="287"/>
      <c r="AZ223" s="287"/>
      <c r="BA223" s="287"/>
      <c r="BB223" s="287"/>
      <c r="BC223" s="287"/>
      <c r="BD223" s="287"/>
      <c r="BE223" s="287"/>
      <c r="BF223" s="287"/>
      <c r="BG223" s="287"/>
      <c r="BH223" s="287"/>
      <c r="BI223" s="287"/>
      <c r="BJ223" s="287"/>
      <c r="BK223" s="287"/>
      <c r="BL223" s="287"/>
      <c r="BM223" s="287"/>
      <c r="BN223" s="287"/>
      <c r="BO223" s="287"/>
      <c r="BP223" s="287"/>
      <c r="BQ223" s="287"/>
      <c r="BR223" s="287"/>
      <c r="BS223" s="287"/>
      <c r="BT223" s="287"/>
      <c r="BU223" s="287"/>
      <c r="BV223" s="287"/>
      <c r="BW223" s="287"/>
      <c r="BX223" s="287"/>
      <c r="BY223" s="287"/>
      <c r="BZ223" s="287"/>
      <c r="CA223" s="287"/>
      <c r="CB223" s="287"/>
      <c r="CC223" s="287"/>
      <c r="CD223" s="287"/>
      <c r="CE223" s="287"/>
      <c r="CF223" s="287"/>
      <c r="CG223" s="287">
        <v>5</v>
      </c>
      <c r="CH223" s="287">
        <v>5</v>
      </c>
      <c r="CI223" s="287">
        <v>5</v>
      </c>
      <c r="CJ223" s="288"/>
      <c r="CK223" s="288"/>
      <c r="CL223" s="288"/>
      <c r="CM223" s="288"/>
      <c r="CN223" s="288"/>
      <c r="CO223" s="288"/>
      <c r="CP223" s="288">
        <v>1</v>
      </c>
      <c r="CQ223" s="288">
        <v>1</v>
      </c>
      <c r="CR223" s="288">
        <v>1</v>
      </c>
      <c r="CS223" s="288"/>
      <c r="CT223" s="288"/>
      <c r="CU223" s="288"/>
      <c r="CV223" s="288"/>
      <c r="CW223" s="288"/>
      <c r="CX223" s="288"/>
      <c r="CY223" s="288"/>
      <c r="CZ223" s="288"/>
      <c r="DA223" s="288"/>
      <c r="DB223" s="288"/>
      <c r="DC223" s="288"/>
      <c r="DD223" s="288"/>
      <c r="DE223" s="288"/>
      <c r="DF223" s="288"/>
      <c r="DG223" s="288"/>
      <c r="DH223" s="288"/>
      <c r="DI223" s="288"/>
      <c r="DJ223" s="288"/>
      <c r="DK223" s="288"/>
      <c r="DL223" s="288"/>
      <c r="DM223" s="288"/>
      <c r="DN223" s="288"/>
      <c r="DO223" s="288"/>
      <c r="DP223" s="288"/>
      <c r="DQ223" s="288"/>
      <c r="DR223" s="288"/>
      <c r="DS223" s="288"/>
      <c r="DT223" s="288">
        <v>1</v>
      </c>
      <c r="DU223" s="288">
        <v>1</v>
      </c>
      <c r="DV223" s="288">
        <v>1</v>
      </c>
      <c r="DW223" s="288"/>
      <c r="DX223" s="288"/>
      <c r="DY223" s="288"/>
      <c r="DZ223" s="288"/>
      <c r="EA223" s="288"/>
      <c r="EB223" s="288"/>
      <c r="EC223" s="288"/>
      <c r="ED223" s="288"/>
      <c r="EE223" s="288"/>
      <c r="EF223" s="288"/>
      <c r="EG223" s="288"/>
      <c r="EH223" s="288"/>
      <c r="EI223" s="288"/>
      <c r="EJ223" s="288"/>
      <c r="EK223" s="288"/>
      <c r="EL223" s="288"/>
      <c r="EM223" s="288"/>
      <c r="EN223" s="288"/>
      <c r="EO223" s="288"/>
      <c r="EP223" s="288"/>
      <c r="EQ223" s="288"/>
      <c r="ER223" s="288"/>
      <c r="ES223" s="288"/>
      <c r="ET223" s="288"/>
      <c r="EU223" s="288"/>
      <c r="EV223" s="288"/>
      <c r="EW223" s="288"/>
      <c r="EX223" s="288"/>
      <c r="EY223" s="288"/>
      <c r="EZ223" s="288"/>
      <c r="FA223" s="288"/>
      <c r="FB223" s="288"/>
      <c r="FC223" s="288"/>
      <c r="FD223" s="288"/>
      <c r="FE223" s="288"/>
      <c r="FF223" s="288"/>
      <c r="FG223" s="288"/>
      <c r="FH223" s="288"/>
      <c r="FI223" s="288"/>
      <c r="FJ223" s="288"/>
      <c r="FK223" s="288"/>
      <c r="FL223" s="288"/>
      <c r="FM223" s="288"/>
      <c r="FN223" s="288"/>
      <c r="FO223" s="288"/>
      <c r="FP223" s="288"/>
      <c r="FQ223" s="288"/>
      <c r="FR223" s="288"/>
      <c r="FS223" s="288"/>
      <c r="FT223" s="288"/>
      <c r="FU223" s="288"/>
      <c r="FV223" s="288"/>
      <c r="FW223" s="288"/>
      <c r="FX223" s="288"/>
      <c r="FY223" s="288"/>
      <c r="FZ223" s="288"/>
      <c r="GA223" s="288"/>
      <c r="GB223" s="288"/>
      <c r="GC223" s="288"/>
      <c r="GD223" s="288"/>
      <c r="GE223" s="288"/>
      <c r="GF223" s="288"/>
      <c r="GG223" s="288"/>
      <c r="GH223" s="288"/>
      <c r="GI223" s="288"/>
      <c r="GJ223" s="288"/>
      <c r="GK223" s="288"/>
      <c r="GL223" s="288"/>
      <c r="GM223" s="288"/>
      <c r="GN223" s="288"/>
      <c r="GO223" s="288"/>
      <c r="GP223" s="288"/>
      <c r="GQ223" s="288"/>
      <c r="GR223" s="288"/>
      <c r="GS223" s="288"/>
      <c r="GT223" s="288"/>
      <c r="GU223" s="288"/>
      <c r="GV223" s="288"/>
      <c r="GW223" s="288"/>
      <c r="GX223" s="288"/>
      <c r="GY223" s="288"/>
      <c r="GZ223" s="288"/>
      <c r="HA223" s="288"/>
      <c r="HB223" s="288"/>
    </row>
    <row r="224" spans="1:210" ht="20.25" customHeight="1" x14ac:dyDescent="0.2">
      <c r="A224" s="317" t="s">
        <v>484</v>
      </c>
      <c r="B224" s="402" t="s">
        <v>475</v>
      </c>
      <c r="C224" s="321" t="s">
        <v>488</v>
      </c>
      <c r="D224" s="299" t="s">
        <v>247</v>
      </c>
      <c r="E224" s="278" t="s">
        <v>124</v>
      </c>
      <c r="F224" s="309" t="s">
        <v>197</v>
      </c>
      <c r="G224" s="351" t="s">
        <v>102</v>
      </c>
      <c r="H224" s="310">
        <f t="shared" si="24"/>
        <v>1765</v>
      </c>
      <c r="I224" s="310">
        <f t="shared" si="25"/>
        <v>1765</v>
      </c>
      <c r="J224" s="310">
        <f t="shared" si="26"/>
        <v>1765</v>
      </c>
      <c r="K224" s="283" t="s">
        <v>353</v>
      </c>
      <c r="L224" s="287"/>
      <c r="M224" s="287"/>
      <c r="N224" s="287"/>
      <c r="O224" s="287"/>
      <c r="P224" s="287"/>
      <c r="Q224" s="287"/>
      <c r="R224" s="287"/>
      <c r="S224" s="287"/>
      <c r="T224" s="287"/>
      <c r="U224" s="287"/>
      <c r="V224" s="287"/>
      <c r="W224" s="287"/>
      <c r="X224" s="287"/>
      <c r="Y224" s="287"/>
      <c r="Z224" s="288"/>
      <c r="AA224" s="288"/>
      <c r="AB224" s="288"/>
      <c r="AC224" s="288"/>
      <c r="AD224" s="288"/>
      <c r="AE224" s="288"/>
      <c r="AF224" s="287"/>
      <c r="AG224" s="286"/>
      <c r="AH224" s="286"/>
      <c r="AI224" s="286"/>
      <c r="AJ224" s="287"/>
      <c r="AK224" s="287"/>
      <c r="AL224" s="287"/>
      <c r="AM224" s="287"/>
      <c r="AN224" s="287"/>
      <c r="AO224" s="287"/>
      <c r="AP224" s="287"/>
      <c r="AQ224" s="287"/>
      <c r="AR224" s="287"/>
      <c r="AS224" s="287"/>
      <c r="AT224" s="287"/>
      <c r="AU224" s="287"/>
      <c r="AV224" s="287"/>
      <c r="AW224" s="287"/>
      <c r="AX224" s="287"/>
      <c r="AY224" s="287"/>
      <c r="AZ224" s="287"/>
      <c r="BA224" s="287"/>
      <c r="BB224" s="287"/>
      <c r="BC224" s="287"/>
      <c r="BD224" s="287"/>
      <c r="BE224" s="287"/>
      <c r="BF224" s="287"/>
      <c r="BG224" s="287"/>
      <c r="BH224" s="287"/>
      <c r="BI224" s="287"/>
      <c r="BJ224" s="287"/>
      <c r="BK224" s="287"/>
      <c r="BL224" s="287"/>
      <c r="BM224" s="287"/>
      <c r="BN224" s="287"/>
      <c r="BO224" s="287"/>
      <c r="BP224" s="287"/>
      <c r="BQ224" s="287"/>
      <c r="BR224" s="287"/>
      <c r="BS224" s="287"/>
      <c r="BT224" s="287"/>
      <c r="BU224" s="287"/>
      <c r="BV224" s="287"/>
      <c r="BW224" s="287"/>
      <c r="BX224" s="287"/>
      <c r="BY224" s="287"/>
      <c r="BZ224" s="287"/>
      <c r="CA224" s="287"/>
      <c r="CB224" s="287"/>
      <c r="CC224" s="287"/>
      <c r="CD224" s="287"/>
      <c r="CE224" s="287"/>
      <c r="CF224" s="287"/>
      <c r="CG224" s="287">
        <v>505</v>
      </c>
      <c r="CH224" s="287">
        <v>505</v>
      </c>
      <c r="CI224" s="287">
        <v>505</v>
      </c>
      <c r="CJ224" s="288"/>
      <c r="CK224" s="288"/>
      <c r="CL224" s="288"/>
      <c r="CM224" s="288"/>
      <c r="CN224" s="288"/>
      <c r="CO224" s="288"/>
      <c r="CP224" s="288">
        <v>760</v>
      </c>
      <c r="CQ224" s="288">
        <v>760</v>
      </c>
      <c r="CR224" s="288">
        <v>760</v>
      </c>
      <c r="CS224" s="288"/>
      <c r="CT224" s="288"/>
      <c r="CU224" s="288"/>
      <c r="CV224" s="288"/>
      <c r="CW224" s="288"/>
      <c r="CX224" s="288"/>
      <c r="CY224" s="288"/>
      <c r="CZ224" s="288"/>
      <c r="DA224" s="288"/>
      <c r="DB224" s="288"/>
      <c r="DC224" s="288"/>
      <c r="DD224" s="288"/>
      <c r="DE224" s="288"/>
      <c r="DF224" s="288"/>
      <c r="DG224" s="288"/>
      <c r="DH224" s="288"/>
      <c r="DI224" s="288"/>
      <c r="DJ224" s="288"/>
      <c r="DK224" s="288"/>
      <c r="DL224" s="288"/>
      <c r="DM224" s="288"/>
      <c r="DN224" s="288"/>
      <c r="DO224" s="288"/>
      <c r="DP224" s="288"/>
      <c r="DQ224" s="288"/>
      <c r="DR224" s="288"/>
      <c r="DS224" s="288"/>
      <c r="DT224" s="288">
        <v>500</v>
      </c>
      <c r="DU224" s="288">
        <v>500</v>
      </c>
      <c r="DV224" s="288">
        <v>500</v>
      </c>
      <c r="DW224" s="288"/>
      <c r="DX224" s="288"/>
      <c r="DY224" s="288"/>
      <c r="DZ224" s="288"/>
      <c r="EA224" s="288"/>
      <c r="EB224" s="288"/>
      <c r="EC224" s="288"/>
      <c r="ED224" s="288"/>
      <c r="EE224" s="288"/>
      <c r="EF224" s="288"/>
      <c r="EG224" s="288"/>
      <c r="EH224" s="288"/>
      <c r="EI224" s="288"/>
      <c r="EJ224" s="288"/>
      <c r="EK224" s="288"/>
      <c r="EL224" s="288"/>
      <c r="EM224" s="288"/>
      <c r="EN224" s="288"/>
      <c r="EO224" s="288"/>
      <c r="EP224" s="288"/>
      <c r="EQ224" s="288"/>
      <c r="ER224" s="288"/>
      <c r="ES224" s="288"/>
      <c r="ET224" s="288"/>
      <c r="EU224" s="288"/>
      <c r="EV224" s="288"/>
      <c r="EW224" s="288"/>
      <c r="EX224" s="288"/>
      <c r="EY224" s="288"/>
      <c r="EZ224" s="288"/>
      <c r="FA224" s="288"/>
      <c r="FB224" s="288"/>
      <c r="FC224" s="288"/>
      <c r="FD224" s="288"/>
      <c r="FE224" s="288"/>
      <c r="FF224" s="288"/>
      <c r="FG224" s="288"/>
      <c r="FH224" s="288"/>
      <c r="FI224" s="288"/>
      <c r="FJ224" s="288"/>
      <c r="FK224" s="288"/>
      <c r="FL224" s="288"/>
      <c r="FM224" s="288"/>
      <c r="FN224" s="288"/>
      <c r="FO224" s="288"/>
      <c r="FP224" s="288"/>
      <c r="FQ224" s="288"/>
      <c r="FR224" s="288"/>
      <c r="FS224" s="288"/>
      <c r="FT224" s="288"/>
      <c r="FU224" s="288"/>
      <c r="FV224" s="288"/>
      <c r="FW224" s="288"/>
      <c r="FX224" s="288"/>
      <c r="FY224" s="288"/>
      <c r="FZ224" s="288"/>
      <c r="GA224" s="288"/>
      <c r="GB224" s="288"/>
      <c r="GC224" s="288"/>
      <c r="GD224" s="288"/>
      <c r="GE224" s="288"/>
      <c r="GF224" s="288"/>
      <c r="GG224" s="288"/>
      <c r="GH224" s="288"/>
      <c r="GI224" s="288"/>
      <c r="GJ224" s="288"/>
      <c r="GK224" s="288"/>
      <c r="GL224" s="288"/>
      <c r="GM224" s="288"/>
      <c r="GN224" s="288"/>
      <c r="GO224" s="288"/>
      <c r="GP224" s="288"/>
      <c r="GQ224" s="288"/>
      <c r="GR224" s="288"/>
      <c r="GS224" s="288"/>
      <c r="GT224" s="288"/>
      <c r="GU224" s="288"/>
      <c r="GV224" s="288"/>
      <c r="GW224" s="288"/>
      <c r="GX224" s="288"/>
      <c r="GY224" s="288"/>
      <c r="GZ224" s="288"/>
      <c r="HA224" s="288"/>
      <c r="HB224" s="288"/>
    </row>
    <row r="225" spans="1:210" ht="18.75" customHeight="1" x14ac:dyDescent="0.2">
      <c r="A225" s="317" t="s">
        <v>484</v>
      </c>
      <c r="B225" s="402" t="s">
        <v>475</v>
      </c>
      <c r="C225" s="321" t="s">
        <v>488</v>
      </c>
      <c r="D225" s="299" t="s">
        <v>247</v>
      </c>
      <c r="E225" s="278" t="s">
        <v>372</v>
      </c>
      <c r="F225" s="309" t="s">
        <v>196</v>
      </c>
      <c r="G225" s="351" t="s">
        <v>94</v>
      </c>
      <c r="H225" s="310">
        <f t="shared" si="24"/>
        <v>5</v>
      </c>
      <c r="I225" s="310">
        <f t="shared" si="25"/>
        <v>5</v>
      </c>
      <c r="J225" s="310">
        <f t="shared" si="26"/>
        <v>5</v>
      </c>
      <c r="K225" s="283" t="s">
        <v>353</v>
      </c>
      <c r="L225" s="287"/>
      <c r="M225" s="287"/>
      <c r="N225" s="287"/>
      <c r="O225" s="287"/>
      <c r="P225" s="287"/>
      <c r="Q225" s="287"/>
      <c r="R225" s="287"/>
      <c r="S225" s="287"/>
      <c r="T225" s="287"/>
      <c r="U225" s="287"/>
      <c r="V225" s="287"/>
      <c r="W225" s="287"/>
      <c r="X225" s="287"/>
      <c r="Y225" s="287"/>
      <c r="Z225" s="288"/>
      <c r="AA225" s="288"/>
      <c r="AB225" s="288"/>
      <c r="AC225" s="288"/>
      <c r="AD225" s="288"/>
      <c r="AE225" s="288"/>
      <c r="AF225" s="287"/>
      <c r="AG225" s="286"/>
      <c r="AH225" s="286"/>
      <c r="AI225" s="286"/>
      <c r="AJ225" s="287"/>
      <c r="AK225" s="287"/>
      <c r="AL225" s="287"/>
      <c r="AM225" s="287"/>
      <c r="AN225" s="287"/>
      <c r="AO225" s="287"/>
      <c r="AP225" s="287"/>
      <c r="AQ225" s="287"/>
      <c r="AR225" s="287"/>
      <c r="AS225" s="287"/>
      <c r="AT225" s="287"/>
      <c r="AU225" s="287"/>
      <c r="AV225" s="287"/>
      <c r="AW225" s="287"/>
      <c r="AX225" s="287"/>
      <c r="AY225" s="287"/>
      <c r="AZ225" s="287"/>
      <c r="BA225" s="287"/>
      <c r="BB225" s="287"/>
      <c r="BC225" s="287"/>
      <c r="BD225" s="287"/>
      <c r="BE225" s="287"/>
      <c r="BF225" s="287"/>
      <c r="BG225" s="287"/>
      <c r="BH225" s="287"/>
      <c r="BI225" s="287"/>
      <c r="BJ225" s="287"/>
      <c r="BK225" s="287"/>
      <c r="BL225" s="287"/>
      <c r="BM225" s="287"/>
      <c r="BN225" s="287"/>
      <c r="BO225" s="287"/>
      <c r="BP225" s="287"/>
      <c r="BQ225" s="287"/>
      <c r="BR225" s="287"/>
      <c r="BS225" s="287"/>
      <c r="BT225" s="287"/>
      <c r="BU225" s="287"/>
      <c r="BV225" s="287"/>
      <c r="BW225" s="287"/>
      <c r="BX225" s="287"/>
      <c r="BY225" s="287"/>
      <c r="BZ225" s="287"/>
      <c r="CA225" s="287"/>
      <c r="CB225" s="287"/>
      <c r="CC225" s="287"/>
      <c r="CD225" s="287"/>
      <c r="CE225" s="287"/>
      <c r="CF225" s="287"/>
      <c r="CG225" s="287">
        <v>5</v>
      </c>
      <c r="CH225" s="287">
        <v>5</v>
      </c>
      <c r="CI225" s="287">
        <v>5</v>
      </c>
      <c r="CJ225" s="288"/>
      <c r="CK225" s="288"/>
      <c r="CL225" s="288"/>
      <c r="CM225" s="288"/>
      <c r="CN225" s="288"/>
      <c r="CO225" s="288"/>
      <c r="CP225" s="288"/>
      <c r="CQ225" s="288"/>
      <c r="CR225" s="288"/>
      <c r="CS225" s="288"/>
      <c r="CT225" s="288"/>
      <c r="CU225" s="288"/>
      <c r="CV225" s="288"/>
      <c r="CW225" s="288"/>
      <c r="CX225" s="288"/>
      <c r="CY225" s="288"/>
      <c r="CZ225" s="288"/>
      <c r="DA225" s="288"/>
      <c r="DB225" s="288"/>
      <c r="DC225" s="288"/>
      <c r="DD225" s="288"/>
      <c r="DE225" s="288"/>
      <c r="DF225" s="288"/>
      <c r="DG225" s="288"/>
      <c r="DH225" s="288"/>
      <c r="DI225" s="288"/>
      <c r="DJ225" s="288"/>
      <c r="DK225" s="288"/>
      <c r="DL225" s="288"/>
      <c r="DM225" s="288"/>
      <c r="DN225" s="288"/>
      <c r="DO225" s="288"/>
      <c r="DP225" s="288"/>
      <c r="DQ225" s="288"/>
      <c r="DR225" s="288"/>
      <c r="DS225" s="288"/>
      <c r="DT225" s="288"/>
      <c r="DU225" s="288"/>
      <c r="DV225" s="288"/>
      <c r="DW225" s="288"/>
      <c r="DX225" s="288"/>
      <c r="DY225" s="288"/>
      <c r="DZ225" s="288"/>
      <c r="EA225" s="288"/>
      <c r="EB225" s="288"/>
      <c r="EC225" s="288"/>
      <c r="ED225" s="288"/>
      <c r="EE225" s="288"/>
      <c r="EF225" s="288"/>
      <c r="EG225" s="288"/>
      <c r="EH225" s="288"/>
      <c r="EI225" s="288"/>
      <c r="EJ225" s="288"/>
      <c r="EK225" s="288"/>
      <c r="EL225" s="288"/>
      <c r="EM225" s="288"/>
      <c r="EN225" s="288"/>
      <c r="EO225" s="288"/>
      <c r="EP225" s="288"/>
      <c r="EQ225" s="288"/>
      <c r="ER225" s="288"/>
      <c r="ES225" s="288"/>
      <c r="ET225" s="288"/>
      <c r="EU225" s="288"/>
      <c r="EV225" s="288"/>
      <c r="EW225" s="288"/>
      <c r="EX225" s="288"/>
      <c r="EY225" s="288"/>
      <c r="EZ225" s="288"/>
      <c r="FA225" s="288"/>
      <c r="FB225" s="288"/>
      <c r="FC225" s="288"/>
      <c r="FD225" s="288"/>
      <c r="FE225" s="288"/>
      <c r="FF225" s="288"/>
      <c r="FG225" s="288"/>
      <c r="FH225" s="288"/>
      <c r="FI225" s="288"/>
      <c r="FJ225" s="288"/>
      <c r="FK225" s="288"/>
      <c r="FL225" s="288"/>
      <c r="FM225" s="288"/>
      <c r="FN225" s="288"/>
      <c r="FO225" s="288"/>
      <c r="FP225" s="288"/>
      <c r="FQ225" s="288"/>
      <c r="FR225" s="288"/>
      <c r="FS225" s="288"/>
      <c r="FT225" s="288"/>
      <c r="FU225" s="288"/>
      <c r="FV225" s="288"/>
      <c r="FW225" s="288"/>
      <c r="FX225" s="288"/>
      <c r="FY225" s="288"/>
      <c r="FZ225" s="288"/>
      <c r="GA225" s="288"/>
      <c r="GB225" s="288"/>
      <c r="GC225" s="288"/>
      <c r="GD225" s="288"/>
      <c r="GE225" s="288"/>
      <c r="GF225" s="288"/>
      <c r="GG225" s="288"/>
      <c r="GH225" s="288"/>
      <c r="GI225" s="288"/>
      <c r="GJ225" s="288"/>
      <c r="GK225" s="288"/>
      <c r="GL225" s="288"/>
      <c r="GM225" s="288"/>
      <c r="GN225" s="288"/>
      <c r="GO225" s="288"/>
      <c r="GP225" s="288"/>
      <c r="GQ225" s="288"/>
      <c r="GR225" s="288"/>
      <c r="GS225" s="288"/>
      <c r="GT225" s="288"/>
      <c r="GU225" s="288"/>
      <c r="GV225" s="288"/>
      <c r="GW225" s="288"/>
      <c r="GX225" s="288"/>
      <c r="GY225" s="288"/>
      <c r="GZ225" s="288"/>
      <c r="HA225" s="288"/>
      <c r="HB225" s="288"/>
    </row>
    <row r="226" spans="1:210" ht="20.25" customHeight="1" x14ac:dyDescent="0.2">
      <c r="A226" s="317" t="s">
        <v>484</v>
      </c>
      <c r="B226" s="402" t="s">
        <v>475</v>
      </c>
      <c r="C226" s="321" t="s">
        <v>488</v>
      </c>
      <c r="D226" s="299" t="s">
        <v>247</v>
      </c>
      <c r="E226" s="278" t="s">
        <v>372</v>
      </c>
      <c r="F226" s="309" t="s">
        <v>197</v>
      </c>
      <c r="G226" s="351" t="s">
        <v>102</v>
      </c>
      <c r="H226" s="310">
        <f t="shared" si="24"/>
        <v>505</v>
      </c>
      <c r="I226" s="310">
        <f t="shared" si="25"/>
        <v>505</v>
      </c>
      <c r="J226" s="310">
        <f t="shared" si="26"/>
        <v>505</v>
      </c>
      <c r="K226" s="283" t="s">
        <v>353</v>
      </c>
      <c r="L226" s="287"/>
      <c r="M226" s="287"/>
      <c r="N226" s="287"/>
      <c r="O226" s="287"/>
      <c r="P226" s="287"/>
      <c r="Q226" s="287"/>
      <c r="R226" s="287"/>
      <c r="S226" s="287"/>
      <c r="T226" s="287"/>
      <c r="U226" s="287"/>
      <c r="V226" s="287"/>
      <c r="W226" s="287"/>
      <c r="X226" s="287"/>
      <c r="Y226" s="287"/>
      <c r="Z226" s="288"/>
      <c r="AA226" s="288"/>
      <c r="AB226" s="288"/>
      <c r="AC226" s="288"/>
      <c r="AD226" s="288"/>
      <c r="AE226" s="288"/>
      <c r="AF226" s="287"/>
      <c r="AG226" s="286"/>
      <c r="AH226" s="286"/>
      <c r="AI226" s="286"/>
      <c r="AJ226" s="287"/>
      <c r="AK226" s="287"/>
      <c r="AL226" s="287"/>
      <c r="AM226" s="287"/>
      <c r="AN226" s="287"/>
      <c r="AO226" s="287"/>
      <c r="AP226" s="287"/>
      <c r="AQ226" s="287"/>
      <c r="AR226" s="287"/>
      <c r="AS226" s="287"/>
      <c r="AT226" s="287"/>
      <c r="AU226" s="287"/>
      <c r="AV226" s="287"/>
      <c r="AW226" s="287"/>
      <c r="AX226" s="287"/>
      <c r="AY226" s="287"/>
      <c r="AZ226" s="287"/>
      <c r="BA226" s="287"/>
      <c r="BB226" s="287"/>
      <c r="BC226" s="287"/>
      <c r="BD226" s="287"/>
      <c r="BE226" s="287"/>
      <c r="BF226" s="287"/>
      <c r="BG226" s="287"/>
      <c r="BH226" s="287"/>
      <c r="BI226" s="287"/>
      <c r="BJ226" s="287"/>
      <c r="BK226" s="287"/>
      <c r="BL226" s="287"/>
      <c r="BM226" s="287"/>
      <c r="BN226" s="287"/>
      <c r="BO226" s="287"/>
      <c r="BP226" s="287"/>
      <c r="BQ226" s="287"/>
      <c r="BR226" s="287"/>
      <c r="BS226" s="287"/>
      <c r="BT226" s="287"/>
      <c r="BU226" s="287"/>
      <c r="BV226" s="287"/>
      <c r="BW226" s="287"/>
      <c r="BX226" s="287"/>
      <c r="BY226" s="287"/>
      <c r="BZ226" s="287"/>
      <c r="CA226" s="287"/>
      <c r="CB226" s="287"/>
      <c r="CC226" s="287"/>
      <c r="CD226" s="287"/>
      <c r="CE226" s="287"/>
      <c r="CF226" s="287"/>
      <c r="CG226" s="287">
        <v>505</v>
      </c>
      <c r="CH226" s="287">
        <v>505</v>
      </c>
      <c r="CI226" s="287">
        <v>505</v>
      </c>
      <c r="CJ226" s="288"/>
      <c r="CK226" s="288"/>
      <c r="CL226" s="288"/>
      <c r="CM226" s="288"/>
      <c r="CN226" s="288"/>
      <c r="CO226" s="288"/>
      <c r="CP226" s="288"/>
      <c r="CQ226" s="288"/>
      <c r="CR226" s="288"/>
      <c r="CS226" s="288"/>
      <c r="CT226" s="288"/>
      <c r="CU226" s="288"/>
      <c r="CV226" s="288"/>
      <c r="CW226" s="288"/>
      <c r="CX226" s="288"/>
      <c r="CY226" s="288"/>
      <c r="CZ226" s="288"/>
      <c r="DA226" s="288"/>
      <c r="DB226" s="288"/>
      <c r="DC226" s="288"/>
      <c r="DD226" s="288"/>
      <c r="DE226" s="288"/>
      <c r="DF226" s="288"/>
      <c r="DG226" s="288"/>
      <c r="DH226" s="288"/>
      <c r="DI226" s="288"/>
      <c r="DJ226" s="288"/>
      <c r="DK226" s="288"/>
      <c r="DL226" s="288"/>
      <c r="DM226" s="288"/>
      <c r="DN226" s="288"/>
      <c r="DO226" s="288"/>
      <c r="DP226" s="288"/>
      <c r="DQ226" s="288"/>
      <c r="DR226" s="288"/>
      <c r="DS226" s="288"/>
      <c r="DT226" s="288"/>
      <c r="DU226" s="288"/>
      <c r="DV226" s="288"/>
      <c r="DW226" s="288"/>
      <c r="DX226" s="288"/>
      <c r="DY226" s="288"/>
      <c r="DZ226" s="288"/>
      <c r="EA226" s="288"/>
      <c r="EB226" s="288"/>
      <c r="EC226" s="288"/>
      <c r="ED226" s="288"/>
      <c r="EE226" s="288"/>
      <c r="EF226" s="288"/>
      <c r="EG226" s="288"/>
      <c r="EH226" s="288"/>
      <c r="EI226" s="288"/>
      <c r="EJ226" s="288"/>
      <c r="EK226" s="288"/>
      <c r="EL226" s="288"/>
      <c r="EM226" s="288"/>
      <c r="EN226" s="288"/>
      <c r="EO226" s="288"/>
      <c r="EP226" s="288"/>
      <c r="EQ226" s="288"/>
      <c r="ER226" s="288"/>
      <c r="ES226" s="288"/>
      <c r="ET226" s="288"/>
      <c r="EU226" s="288"/>
      <c r="EV226" s="288"/>
      <c r="EW226" s="288"/>
      <c r="EX226" s="288"/>
      <c r="EY226" s="288"/>
      <c r="EZ226" s="288"/>
      <c r="FA226" s="288"/>
      <c r="FB226" s="288"/>
      <c r="FC226" s="288"/>
      <c r="FD226" s="288"/>
      <c r="FE226" s="288"/>
      <c r="FF226" s="288"/>
      <c r="FG226" s="288"/>
      <c r="FH226" s="288"/>
      <c r="FI226" s="288"/>
      <c r="FJ226" s="288"/>
      <c r="FK226" s="288"/>
      <c r="FL226" s="288"/>
      <c r="FM226" s="288"/>
      <c r="FN226" s="288"/>
      <c r="FO226" s="288"/>
      <c r="FP226" s="288"/>
      <c r="FQ226" s="288"/>
      <c r="FR226" s="288"/>
      <c r="FS226" s="288"/>
      <c r="FT226" s="288"/>
      <c r="FU226" s="288"/>
      <c r="FV226" s="288"/>
      <c r="FW226" s="288"/>
      <c r="FX226" s="288"/>
      <c r="FY226" s="288"/>
      <c r="FZ226" s="288"/>
      <c r="GA226" s="288"/>
      <c r="GB226" s="288"/>
      <c r="GC226" s="288"/>
      <c r="GD226" s="288"/>
      <c r="GE226" s="288"/>
      <c r="GF226" s="288"/>
      <c r="GG226" s="288"/>
      <c r="GH226" s="288"/>
      <c r="GI226" s="288"/>
      <c r="GJ226" s="288"/>
      <c r="GK226" s="288"/>
      <c r="GL226" s="288"/>
      <c r="GM226" s="288"/>
      <c r="GN226" s="288"/>
      <c r="GO226" s="288"/>
      <c r="GP226" s="288"/>
      <c r="GQ226" s="288"/>
      <c r="GR226" s="288"/>
      <c r="GS226" s="288"/>
      <c r="GT226" s="288"/>
      <c r="GU226" s="288"/>
      <c r="GV226" s="288"/>
      <c r="GW226" s="288"/>
      <c r="GX226" s="288"/>
      <c r="GY226" s="288"/>
      <c r="GZ226" s="288"/>
      <c r="HA226" s="288"/>
      <c r="HB226" s="288"/>
    </row>
    <row r="227" spans="1:210" ht="53.25" customHeight="1" x14ac:dyDescent="0.2">
      <c r="A227" s="311" t="s">
        <v>484</v>
      </c>
      <c r="B227" s="403" t="s">
        <v>475</v>
      </c>
      <c r="C227" s="323" t="s">
        <v>488</v>
      </c>
      <c r="D227" s="289" t="s">
        <v>247</v>
      </c>
      <c r="E227" s="278" t="s">
        <v>99</v>
      </c>
      <c r="F227" s="309" t="s">
        <v>196</v>
      </c>
      <c r="G227" s="351" t="s">
        <v>94</v>
      </c>
      <c r="H227" s="310">
        <f t="shared" si="24"/>
        <v>22</v>
      </c>
      <c r="I227" s="310">
        <f t="shared" si="25"/>
        <v>24</v>
      </c>
      <c r="J227" s="310">
        <f t="shared" si="26"/>
        <v>26</v>
      </c>
      <c r="K227" s="283" t="s">
        <v>353</v>
      </c>
      <c r="L227" s="287"/>
      <c r="M227" s="287"/>
      <c r="N227" s="287"/>
      <c r="O227" s="287"/>
      <c r="P227" s="287"/>
      <c r="Q227" s="287"/>
      <c r="R227" s="287"/>
      <c r="S227" s="287"/>
      <c r="T227" s="287"/>
      <c r="U227" s="287"/>
      <c r="V227" s="287"/>
      <c r="W227" s="287"/>
      <c r="X227" s="287"/>
      <c r="Y227" s="287"/>
      <c r="Z227" s="288"/>
      <c r="AA227" s="288"/>
      <c r="AB227" s="288"/>
      <c r="AC227" s="288"/>
      <c r="AD227" s="288"/>
      <c r="AE227" s="288"/>
      <c r="AF227" s="287"/>
      <c r="AG227" s="286"/>
      <c r="AH227" s="286"/>
      <c r="AI227" s="286"/>
      <c r="AJ227" s="287"/>
      <c r="AK227" s="287"/>
      <c r="AL227" s="287"/>
      <c r="AM227" s="287"/>
      <c r="AN227" s="287"/>
      <c r="AO227" s="287"/>
      <c r="AP227" s="287"/>
      <c r="AQ227" s="287"/>
      <c r="AR227" s="287"/>
      <c r="AS227" s="287"/>
      <c r="AT227" s="287"/>
      <c r="AU227" s="287"/>
      <c r="AV227" s="287"/>
      <c r="AW227" s="287"/>
      <c r="AX227" s="287"/>
      <c r="AY227" s="287"/>
      <c r="AZ227" s="287"/>
      <c r="BA227" s="287"/>
      <c r="BB227" s="287"/>
      <c r="BC227" s="287"/>
      <c r="BD227" s="287"/>
      <c r="BE227" s="287"/>
      <c r="BF227" s="287"/>
      <c r="BG227" s="287"/>
      <c r="BH227" s="287"/>
      <c r="BI227" s="287"/>
      <c r="BJ227" s="287"/>
      <c r="BK227" s="287"/>
      <c r="BL227" s="287"/>
      <c r="BM227" s="287"/>
      <c r="BN227" s="287"/>
      <c r="BO227" s="287"/>
      <c r="BP227" s="287"/>
      <c r="BQ227" s="287"/>
      <c r="BR227" s="287"/>
      <c r="BS227" s="287"/>
      <c r="BT227" s="287"/>
      <c r="BU227" s="287"/>
      <c r="BV227" s="287"/>
      <c r="BW227" s="287"/>
      <c r="BX227" s="287"/>
      <c r="BY227" s="287"/>
      <c r="BZ227" s="287"/>
      <c r="CA227" s="287"/>
      <c r="CB227" s="287"/>
      <c r="CC227" s="287"/>
      <c r="CD227" s="287"/>
      <c r="CE227" s="287"/>
      <c r="CF227" s="287"/>
      <c r="CG227" s="287">
        <v>5</v>
      </c>
      <c r="CH227" s="287">
        <v>5</v>
      </c>
      <c r="CI227" s="287">
        <v>5</v>
      </c>
      <c r="CJ227" s="288"/>
      <c r="CK227" s="288"/>
      <c r="CL227" s="288"/>
      <c r="CM227" s="288"/>
      <c r="CN227" s="288"/>
      <c r="CO227" s="288"/>
      <c r="CP227" s="288"/>
      <c r="CQ227" s="288"/>
      <c r="CR227" s="288"/>
      <c r="CS227" s="288"/>
      <c r="CT227" s="288"/>
      <c r="CU227" s="288"/>
      <c r="CV227" s="288"/>
      <c r="CW227" s="288"/>
      <c r="CX227" s="288"/>
      <c r="CY227" s="288"/>
      <c r="CZ227" s="288"/>
      <c r="DA227" s="288"/>
      <c r="DB227" s="288"/>
      <c r="DC227" s="288"/>
      <c r="DD227" s="288"/>
      <c r="DE227" s="288"/>
      <c r="DF227" s="288"/>
      <c r="DG227" s="288"/>
      <c r="DH227" s="288"/>
      <c r="DI227" s="288"/>
      <c r="DJ227" s="288"/>
      <c r="DK227" s="288">
        <v>10</v>
      </c>
      <c r="DL227" s="288">
        <v>12</v>
      </c>
      <c r="DM227" s="288">
        <v>14</v>
      </c>
      <c r="DN227" s="288"/>
      <c r="DO227" s="288"/>
      <c r="DP227" s="288"/>
      <c r="DQ227" s="288"/>
      <c r="DR227" s="288"/>
      <c r="DS227" s="288"/>
      <c r="DT227" s="288"/>
      <c r="DU227" s="288"/>
      <c r="DV227" s="288"/>
      <c r="DW227" s="288"/>
      <c r="DX227" s="288"/>
      <c r="DY227" s="288"/>
      <c r="DZ227" s="288"/>
      <c r="EA227" s="288"/>
      <c r="EB227" s="288"/>
      <c r="EC227" s="288"/>
      <c r="ED227" s="288"/>
      <c r="EE227" s="288"/>
      <c r="EF227" s="288"/>
      <c r="EG227" s="288"/>
      <c r="EH227" s="288"/>
      <c r="EI227" s="288"/>
      <c r="EJ227" s="288"/>
      <c r="EK227" s="288"/>
      <c r="EL227" s="288"/>
      <c r="EM227" s="288"/>
      <c r="EN227" s="288"/>
      <c r="EO227" s="288">
        <v>2</v>
      </c>
      <c r="EP227" s="288">
        <v>2</v>
      </c>
      <c r="EQ227" s="288">
        <v>2</v>
      </c>
      <c r="ER227" s="288"/>
      <c r="ES227" s="288"/>
      <c r="ET227" s="288"/>
      <c r="EU227" s="288"/>
      <c r="EV227" s="288"/>
      <c r="EW227" s="288"/>
      <c r="EX227" s="288"/>
      <c r="EY227" s="288"/>
      <c r="EZ227" s="288"/>
      <c r="FA227" s="288"/>
      <c r="FB227" s="288"/>
      <c r="FC227" s="288"/>
      <c r="FD227" s="288"/>
      <c r="FE227" s="288"/>
      <c r="FF227" s="288"/>
      <c r="FG227" s="288"/>
      <c r="FH227" s="288"/>
      <c r="FI227" s="288"/>
      <c r="FJ227" s="288"/>
      <c r="FK227" s="288"/>
      <c r="FL227" s="288"/>
      <c r="FM227" s="288"/>
      <c r="FN227" s="288"/>
      <c r="FO227" s="288"/>
      <c r="FP227" s="288"/>
      <c r="FQ227" s="288"/>
      <c r="FR227" s="288"/>
      <c r="FS227" s="288"/>
      <c r="FT227" s="288"/>
      <c r="FU227" s="288"/>
      <c r="FV227" s="288">
        <v>5</v>
      </c>
      <c r="FW227" s="288">
        <v>5</v>
      </c>
      <c r="FX227" s="288">
        <v>5</v>
      </c>
      <c r="FY227" s="288"/>
      <c r="FZ227" s="288"/>
      <c r="GA227" s="288"/>
      <c r="GB227" s="288"/>
      <c r="GC227" s="288"/>
      <c r="GD227" s="288"/>
      <c r="GE227" s="288"/>
      <c r="GF227" s="288"/>
      <c r="GG227" s="288"/>
      <c r="GH227" s="288"/>
      <c r="GI227" s="288"/>
      <c r="GJ227" s="288"/>
      <c r="GK227" s="288"/>
      <c r="GL227" s="288"/>
      <c r="GM227" s="288"/>
      <c r="GN227" s="288"/>
      <c r="GO227" s="288"/>
      <c r="GP227" s="288"/>
      <c r="GQ227" s="288"/>
      <c r="GR227" s="288"/>
      <c r="GS227" s="288"/>
      <c r="GT227" s="288"/>
      <c r="GU227" s="288"/>
      <c r="GV227" s="288"/>
      <c r="GW227" s="288"/>
      <c r="GX227" s="288"/>
      <c r="GY227" s="288"/>
      <c r="GZ227" s="288"/>
      <c r="HA227" s="288"/>
      <c r="HB227" s="288"/>
    </row>
    <row r="228" spans="1:210" ht="53.25" customHeight="1" x14ac:dyDescent="0.2">
      <c r="A228" s="329" t="s">
        <v>484</v>
      </c>
      <c r="B228" s="396" t="s">
        <v>475</v>
      </c>
      <c r="C228" s="325" t="s">
        <v>488</v>
      </c>
      <c r="D228" s="299" t="s">
        <v>247</v>
      </c>
      <c r="E228" s="278" t="s">
        <v>99</v>
      </c>
      <c r="F228" s="309" t="s">
        <v>197</v>
      </c>
      <c r="G228" s="351" t="s">
        <v>102</v>
      </c>
      <c r="H228" s="310">
        <f t="shared" si="24"/>
        <v>1205</v>
      </c>
      <c r="I228" s="310">
        <f t="shared" si="25"/>
        <v>1305</v>
      </c>
      <c r="J228" s="310">
        <f t="shared" si="26"/>
        <v>1305</v>
      </c>
      <c r="K228" s="283" t="s">
        <v>353</v>
      </c>
      <c r="L228" s="287"/>
      <c r="M228" s="287"/>
      <c r="N228" s="287"/>
      <c r="O228" s="287"/>
      <c r="P228" s="287"/>
      <c r="Q228" s="287"/>
      <c r="R228" s="287"/>
      <c r="S228" s="287"/>
      <c r="T228" s="287"/>
      <c r="U228" s="287"/>
      <c r="V228" s="287"/>
      <c r="W228" s="287"/>
      <c r="X228" s="287"/>
      <c r="Y228" s="287"/>
      <c r="Z228" s="288"/>
      <c r="AA228" s="288"/>
      <c r="AB228" s="288"/>
      <c r="AC228" s="288"/>
      <c r="AD228" s="288"/>
      <c r="AE228" s="288"/>
      <c r="AF228" s="287"/>
      <c r="AG228" s="286"/>
      <c r="AH228" s="286"/>
      <c r="AI228" s="286"/>
      <c r="AJ228" s="287"/>
      <c r="AK228" s="287"/>
      <c r="AL228" s="287"/>
      <c r="AM228" s="287"/>
      <c r="AN228" s="287"/>
      <c r="AO228" s="287"/>
      <c r="AP228" s="287"/>
      <c r="AQ228" s="287"/>
      <c r="AR228" s="287"/>
      <c r="AS228" s="287"/>
      <c r="AT228" s="287"/>
      <c r="AU228" s="287"/>
      <c r="AV228" s="287"/>
      <c r="AW228" s="287"/>
      <c r="AX228" s="287"/>
      <c r="AY228" s="287"/>
      <c r="AZ228" s="287"/>
      <c r="BA228" s="287"/>
      <c r="BB228" s="287"/>
      <c r="BC228" s="287"/>
      <c r="BD228" s="287"/>
      <c r="BE228" s="287"/>
      <c r="BF228" s="287"/>
      <c r="BG228" s="287"/>
      <c r="BH228" s="287"/>
      <c r="BI228" s="287"/>
      <c r="BJ228" s="287"/>
      <c r="BK228" s="287"/>
      <c r="BL228" s="287"/>
      <c r="BM228" s="287"/>
      <c r="BN228" s="287"/>
      <c r="BO228" s="287"/>
      <c r="BP228" s="287"/>
      <c r="BQ228" s="287"/>
      <c r="BR228" s="287"/>
      <c r="BS228" s="287"/>
      <c r="BT228" s="287"/>
      <c r="BU228" s="287"/>
      <c r="BV228" s="287"/>
      <c r="BW228" s="287"/>
      <c r="BX228" s="287"/>
      <c r="BY228" s="287"/>
      <c r="BZ228" s="287"/>
      <c r="CA228" s="287"/>
      <c r="CB228" s="287"/>
      <c r="CC228" s="287"/>
      <c r="CD228" s="287"/>
      <c r="CE228" s="287"/>
      <c r="CF228" s="287"/>
      <c r="CG228" s="287">
        <v>505</v>
      </c>
      <c r="CH228" s="287">
        <v>505</v>
      </c>
      <c r="CI228" s="287">
        <v>505</v>
      </c>
      <c r="CJ228" s="288"/>
      <c r="CK228" s="288"/>
      <c r="CL228" s="288"/>
      <c r="CM228" s="288"/>
      <c r="CN228" s="288"/>
      <c r="CO228" s="288"/>
      <c r="CP228" s="288"/>
      <c r="CQ228" s="288"/>
      <c r="CR228" s="288"/>
      <c r="CS228" s="288"/>
      <c r="CT228" s="288"/>
      <c r="CU228" s="288"/>
      <c r="CV228" s="288"/>
      <c r="CW228" s="288"/>
      <c r="CX228" s="288"/>
      <c r="CY228" s="288"/>
      <c r="CZ228" s="288"/>
      <c r="DA228" s="288"/>
      <c r="DB228" s="288"/>
      <c r="DC228" s="288"/>
      <c r="DD228" s="288"/>
      <c r="DE228" s="288"/>
      <c r="DF228" s="288"/>
      <c r="DG228" s="288"/>
      <c r="DH228" s="288"/>
      <c r="DI228" s="288"/>
      <c r="DJ228" s="288"/>
      <c r="DK228" s="288">
        <v>500</v>
      </c>
      <c r="DL228" s="288">
        <v>550</v>
      </c>
      <c r="DM228" s="288">
        <v>600</v>
      </c>
      <c r="DN228" s="288"/>
      <c r="DO228" s="288"/>
      <c r="DP228" s="288"/>
      <c r="DQ228" s="288"/>
      <c r="DR228" s="288"/>
      <c r="DS228" s="288"/>
      <c r="DT228" s="288"/>
      <c r="DU228" s="288"/>
      <c r="DV228" s="288"/>
      <c r="DW228" s="288"/>
      <c r="DX228" s="288"/>
      <c r="DY228" s="288"/>
      <c r="DZ228" s="288"/>
      <c r="EA228" s="288"/>
      <c r="EB228" s="288"/>
      <c r="EC228" s="288"/>
      <c r="ED228" s="288"/>
      <c r="EE228" s="288"/>
      <c r="EF228" s="288"/>
      <c r="EG228" s="288"/>
      <c r="EH228" s="288"/>
      <c r="EI228" s="288"/>
      <c r="EJ228" s="288"/>
      <c r="EK228" s="288"/>
      <c r="EL228" s="288"/>
      <c r="EM228" s="288"/>
      <c r="EN228" s="288"/>
      <c r="EO228" s="288">
        <v>50</v>
      </c>
      <c r="EP228" s="288">
        <v>50</v>
      </c>
      <c r="EQ228" s="288">
        <v>50</v>
      </c>
      <c r="ER228" s="288"/>
      <c r="ES228" s="288"/>
      <c r="ET228" s="288"/>
      <c r="EU228" s="288"/>
      <c r="EV228" s="288"/>
      <c r="EW228" s="288"/>
      <c r="EX228" s="288"/>
      <c r="EY228" s="288"/>
      <c r="EZ228" s="288"/>
      <c r="FA228" s="288"/>
      <c r="FB228" s="288"/>
      <c r="FC228" s="288"/>
      <c r="FD228" s="288"/>
      <c r="FE228" s="288"/>
      <c r="FF228" s="288"/>
      <c r="FG228" s="288"/>
      <c r="FH228" s="288"/>
      <c r="FI228" s="288"/>
      <c r="FJ228" s="288"/>
      <c r="FK228" s="288"/>
      <c r="FL228" s="288"/>
      <c r="FM228" s="288"/>
      <c r="FN228" s="288"/>
      <c r="FO228" s="288"/>
      <c r="FP228" s="288"/>
      <c r="FQ228" s="288"/>
      <c r="FR228" s="288"/>
      <c r="FS228" s="288"/>
      <c r="FT228" s="288"/>
      <c r="FU228" s="288"/>
      <c r="FV228" s="288">
        <v>150</v>
      </c>
      <c r="FW228" s="288">
        <v>200</v>
      </c>
      <c r="FX228" s="288">
        <v>150</v>
      </c>
      <c r="FY228" s="288"/>
      <c r="FZ228" s="288"/>
      <c r="GA228" s="288"/>
      <c r="GB228" s="288"/>
      <c r="GC228" s="288"/>
      <c r="GD228" s="288"/>
      <c r="GE228" s="288"/>
      <c r="GF228" s="288"/>
      <c r="GG228" s="288"/>
      <c r="GH228" s="288"/>
      <c r="GI228" s="288"/>
      <c r="GJ228" s="288"/>
      <c r="GK228" s="288"/>
      <c r="GL228" s="288"/>
      <c r="GM228" s="288"/>
      <c r="GN228" s="288"/>
      <c r="GO228" s="288"/>
      <c r="GP228" s="288"/>
      <c r="GQ228" s="288"/>
      <c r="GR228" s="288"/>
      <c r="GS228" s="288"/>
      <c r="GT228" s="288"/>
      <c r="GU228" s="288"/>
      <c r="GV228" s="288"/>
      <c r="GW228" s="288"/>
      <c r="GX228" s="288"/>
      <c r="GY228" s="288"/>
      <c r="GZ228" s="288"/>
      <c r="HA228" s="288"/>
      <c r="HB228" s="288"/>
    </row>
    <row r="229" spans="1:210" ht="53.25" customHeight="1" x14ac:dyDescent="0.2">
      <c r="A229" s="329" t="s">
        <v>484</v>
      </c>
      <c r="B229" s="396" t="s">
        <v>475</v>
      </c>
      <c r="C229" s="325" t="s">
        <v>488</v>
      </c>
      <c r="D229" s="299" t="s">
        <v>247</v>
      </c>
      <c r="E229" s="278" t="s">
        <v>126</v>
      </c>
      <c r="F229" s="309" t="s">
        <v>196</v>
      </c>
      <c r="G229" s="351" t="s">
        <v>94</v>
      </c>
      <c r="H229" s="310">
        <f t="shared" si="24"/>
        <v>5</v>
      </c>
      <c r="I229" s="310">
        <f t="shared" si="25"/>
        <v>5</v>
      </c>
      <c r="J229" s="310">
        <f t="shared" si="26"/>
        <v>5</v>
      </c>
      <c r="K229" s="283" t="s">
        <v>353</v>
      </c>
      <c r="L229" s="287"/>
      <c r="M229" s="287"/>
      <c r="N229" s="287"/>
      <c r="O229" s="287"/>
      <c r="P229" s="287"/>
      <c r="Q229" s="287"/>
      <c r="R229" s="287"/>
      <c r="S229" s="287"/>
      <c r="T229" s="287"/>
      <c r="U229" s="287"/>
      <c r="V229" s="287"/>
      <c r="W229" s="287"/>
      <c r="X229" s="287"/>
      <c r="Y229" s="287"/>
      <c r="Z229" s="288"/>
      <c r="AA229" s="288"/>
      <c r="AB229" s="288"/>
      <c r="AC229" s="288"/>
      <c r="AD229" s="288"/>
      <c r="AE229" s="288"/>
      <c r="AF229" s="287"/>
      <c r="AG229" s="286"/>
      <c r="AH229" s="286"/>
      <c r="AI229" s="286"/>
      <c r="AJ229" s="287"/>
      <c r="AK229" s="287"/>
      <c r="AL229" s="287"/>
      <c r="AM229" s="287"/>
      <c r="AN229" s="287"/>
      <c r="AO229" s="287"/>
      <c r="AP229" s="287"/>
      <c r="AQ229" s="287"/>
      <c r="AR229" s="287"/>
      <c r="AS229" s="287"/>
      <c r="AT229" s="287"/>
      <c r="AU229" s="287"/>
      <c r="AV229" s="287"/>
      <c r="AW229" s="287"/>
      <c r="AX229" s="287"/>
      <c r="AY229" s="287"/>
      <c r="AZ229" s="287"/>
      <c r="BA229" s="287"/>
      <c r="BB229" s="287"/>
      <c r="BC229" s="287"/>
      <c r="BD229" s="287"/>
      <c r="BE229" s="287"/>
      <c r="BF229" s="287"/>
      <c r="BG229" s="287"/>
      <c r="BH229" s="287"/>
      <c r="BI229" s="287"/>
      <c r="BJ229" s="287"/>
      <c r="BK229" s="287"/>
      <c r="BL229" s="287"/>
      <c r="BM229" s="287"/>
      <c r="BN229" s="287"/>
      <c r="BO229" s="287"/>
      <c r="BP229" s="287"/>
      <c r="BQ229" s="287"/>
      <c r="BR229" s="287"/>
      <c r="BS229" s="287"/>
      <c r="BT229" s="287"/>
      <c r="BU229" s="287"/>
      <c r="BV229" s="287"/>
      <c r="BW229" s="287"/>
      <c r="BX229" s="287"/>
      <c r="BY229" s="287"/>
      <c r="BZ229" s="287"/>
      <c r="CA229" s="287"/>
      <c r="CB229" s="287"/>
      <c r="CC229" s="287"/>
      <c r="CD229" s="287"/>
      <c r="CE229" s="287"/>
      <c r="CF229" s="287"/>
      <c r="CG229" s="287">
        <v>5</v>
      </c>
      <c r="CH229" s="287">
        <v>5</v>
      </c>
      <c r="CI229" s="287">
        <v>5</v>
      </c>
      <c r="CJ229" s="288"/>
      <c r="CK229" s="288"/>
      <c r="CL229" s="288"/>
      <c r="CM229" s="288"/>
      <c r="CN229" s="288"/>
      <c r="CO229" s="288"/>
      <c r="CP229" s="288"/>
      <c r="CQ229" s="288"/>
      <c r="CR229" s="288"/>
      <c r="CS229" s="288"/>
      <c r="CT229" s="288"/>
      <c r="CU229" s="288"/>
      <c r="CV229" s="288"/>
      <c r="CW229" s="288"/>
      <c r="CX229" s="288"/>
      <c r="CY229" s="288"/>
      <c r="CZ229" s="288"/>
      <c r="DA229" s="288"/>
      <c r="DB229" s="288"/>
      <c r="DC229" s="288"/>
      <c r="DD229" s="288"/>
      <c r="DE229" s="288"/>
      <c r="DF229" s="288"/>
      <c r="DG229" s="288"/>
      <c r="DH229" s="288"/>
      <c r="DI229" s="288"/>
      <c r="DJ229" s="288"/>
      <c r="DK229" s="288"/>
      <c r="DL229" s="288"/>
      <c r="DM229" s="288"/>
      <c r="DN229" s="288"/>
      <c r="DO229" s="288"/>
      <c r="DP229" s="288"/>
      <c r="DQ229" s="288"/>
      <c r="DR229" s="288"/>
      <c r="DS229" s="288"/>
      <c r="DT229" s="288"/>
      <c r="DU229" s="288"/>
      <c r="DV229" s="288"/>
      <c r="DW229" s="288"/>
      <c r="DX229" s="288"/>
      <c r="DY229" s="288"/>
      <c r="DZ229" s="288"/>
      <c r="EA229" s="288"/>
      <c r="EB229" s="288"/>
      <c r="EC229" s="288"/>
      <c r="ED229" s="288"/>
      <c r="EE229" s="288"/>
      <c r="EF229" s="288"/>
      <c r="EG229" s="288"/>
      <c r="EH229" s="288"/>
      <c r="EI229" s="288"/>
      <c r="EJ229" s="288"/>
      <c r="EK229" s="288"/>
      <c r="EL229" s="288"/>
      <c r="EM229" s="288"/>
      <c r="EN229" s="288"/>
      <c r="EO229" s="288"/>
      <c r="EP229" s="288"/>
      <c r="EQ229" s="288"/>
      <c r="ER229" s="288"/>
      <c r="ES229" s="288"/>
      <c r="ET229" s="288"/>
      <c r="EU229" s="288"/>
      <c r="EV229" s="288"/>
      <c r="EW229" s="288"/>
      <c r="EX229" s="288"/>
      <c r="EY229" s="288"/>
      <c r="EZ229" s="288"/>
      <c r="FA229" s="288"/>
      <c r="FB229" s="288"/>
      <c r="FC229" s="288"/>
      <c r="FD229" s="288"/>
      <c r="FE229" s="288"/>
      <c r="FF229" s="288"/>
      <c r="FG229" s="288"/>
      <c r="FH229" s="288"/>
      <c r="FI229" s="288"/>
      <c r="FJ229" s="288"/>
      <c r="FK229" s="288"/>
      <c r="FL229" s="288"/>
      <c r="FM229" s="288"/>
      <c r="FN229" s="288"/>
      <c r="FO229" s="288"/>
      <c r="FP229" s="288"/>
      <c r="FQ229" s="288"/>
      <c r="FR229" s="288"/>
      <c r="FS229" s="288"/>
      <c r="FT229" s="288"/>
      <c r="FU229" s="288"/>
      <c r="FV229" s="288"/>
      <c r="FW229" s="288"/>
      <c r="FX229" s="288"/>
      <c r="FY229" s="288"/>
      <c r="FZ229" s="288"/>
      <c r="GA229" s="288"/>
      <c r="GB229" s="288"/>
      <c r="GC229" s="288"/>
      <c r="GD229" s="288"/>
      <c r="GE229" s="288"/>
      <c r="GF229" s="288"/>
      <c r="GG229" s="288"/>
      <c r="GH229" s="288"/>
      <c r="GI229" s="288"/>
      <c r="GJ229" s="288"/>
      <c r="GK229" s="288"/>
      <c r="GL229" s="288"/>
      <c r="GM229" s="288"/>
      <c r="GN229" s="288"/>
      <c r="GO229" s="288"/>
      <c r="GP229" s="288"/>
      <c r="GQ229" s="288"/>
      <c r="GR229" s="288"/>
      <c r="GS229" s="288"/>
      <c r="GT229" s="288"/>
      <c r="GU229" s="288"/>
      <c r="GV229" s="288"/>
      <c r="GW229" s="288"/>
      <c r="GX229" s="288"/>
      <c r="GY229" s="288"/>
      <c r="GZ229" s="288"/>
      <c r="HA229" s="288"/>
      <c r="HB229" s="288"/>
    </row>
    <row r="230" spans="1:210" ht="52.5" customHeight="1" x14ac:dyDescent="0.2">
      <c r="A230" s="311" t="s">
        <v>484</v>
      </c>
      <c r="B230" s="399" t="s">
        <v>475</v>
      </c>
      <c r="C230" s="289" t="s">
        <v>488</v>
      </c>
      <c r="D230" s="289" t="s">
        <v>247</v>
      </c>
      <c r="E230" s="290" t="s">
        <v>126</v>
      </c>
      <c r="F230" s="356" t="s">
        <v>197</v>
      </c>
      <c r="G230" s="349" t="s">
        <v>102</v>
      </c>
      <c r="H230" s="310">
        <f t="shared" si="24"/>
        <v>505</v>
      </c>
      <c r="I230" s="310">
        <f t="shared" si="25"/>
        <v>505</v>
      </c>
      <c r="J230" s="310">
        <f t="shared" si="26"/>
        <v>505</v>
      </c>
      <c r="K230" s="350" t="s">
        <v>353</v>
      </c>
      <c r="L230" s="287"/>
      <c r="M230" s="287"/>
      <c r="N230" s="287"/>
      <c r="O230" s="287"/>
      <c r="P230" s="287"/>
      <c r="Q230" s="287"/>
      <c r="R230" s="287"/>
      <c r="S230" s="287"/>
      <c r="T230" s="287"/>
      <c r="U230" s="287"/>
      <c r="V230" s="287"/>
      <c r="W230" s="287"/>
      <c r="X230" s="287"/>
      <c r="Y230" s="287"/>
      <c r="Z230" s="288"/>
      <c r="AA230" s="288"/>
      <c r="AB230" s="288"/>
      <c r="AC230" s="288"/>
      <c r="AD230" s="288"/>
      <c r="AE230" s="288"/>
      <c r="AF230" s="287"/>
      <c r="AG230" s="286"/>
      <c r="AH230" s="286"/>
      <c r="AI230" s="286"/>
      <c r="AJ230" s="287"/>
      <c r="AK230" s="287"/>
      <c r="AL230" s="287"/>
      <c r="AM230" s="287"/>
      <c r="AN230" s="287"/>
      <c r="AO230" s="287"/>
      <c r="AP230" s="287"/>
      <c r="AQ230" s="287"/>
      <c r="AR230" s="287"/>
      <c r="AS230" s="287"/>
      <c r="AT230" s="287"/>
      <c r="AU230" s="287"/>
      <c r="AV230" s="287"/>
      <c r="AW230" s="287"/>
      <c r="AX230" s="287"/>
      <c r="AY230" s="287"/>
      <c r="AZ230" s="287"/>
      <c r="BA230" s="287"/>
      <c r="BB230" s="287"/>
      <c r="BC230" s="287"/>
      <c r="BD230" s="287"/>
      <c r="BE230" s="287"/>
      <c r="BF230" s="287"/>
      <c r="BG230" s="287"/>
      <c r="BH230" s="287"/>
      <c r="BI230" s="287"/>
      <c r="BJ230" s="287"/>
      <c r="BK230" s="287"/>
      <c r="BL230" s="287"/>
      <c r="BM230" s="287"/>
      <c r="BN230" s="287"/>
      <c r="BO230" s="287"/>
      <c r="BP230" s="287"/>
      <c r="BQ230" s="287"/>
      <c r="BR230" s="287"/>
      <c r="BS230" s="287"/>
      <c r="BT230" s="287"/>
      <c r="BU230" s="287"/>
      <c r="BV230" s="287"/>
      <c r="BW230" s="287"/>
      <c r="BX230" s="287"/>
      <c r="BY230" s="287"/>
      <c r="BZ230" s="287"/>
      <c r="CA230" s="287"/>
      <c r="CB230" s="287"/>
      <c r="CC230" s="287"/>
      <c r="CD230" s="287"/>
      <c r="CE230" s="287"/>
      <c r="CF230" s="287"/>
      <c r="CG230" s="287">
        <v>505</v>
      </c>
      <c r="CH230" s="287">
        <v>505</v>
      </c>
      <c r="CI230" s="287">
        <v>505</v>
      </c>
      <c r="CJ230" s="288"/>
      <c r="CK230" s="288"/>
      <c r="CL230" s="288"/>
      <c r="CM230" s="288"/>
      <c r="CN230" s="288"/>
      <c r="CO230" s="288"/>
      <c r="CP230" s="288"/>
      <c r="CQ230" s="288"/>
      <c r="CR230" s="288"/>
      <c r="CS230" s="288"/>
      <c r="CT230" s="288"/>
      <c r="CU230" s="288"/>
      <c r="CV230" s="288"/>
      <c r="CW230" s="288"/>
      <c r="CX230" s="288"/>
      <c r="CY230" s="288"/>
      <c r="CZ230" s="288"/>
      <c r="DA230" s="288"/>
      <c r="DB230" s="288"/>
      <c r="DC230" s="288"/>
      <c r="DD230" s="288"/>
      <c r="DE230" s="288"/>
      <c r="DF230" s="288"/>
      <c r="DG230" s="288"/>
      <c r="DH230" s="288"/>
      <c r="DI230" s="288"/>
      <c r="DJ230" s="288"/>
      <c r="DK230" s="288"/>
      <c r="DL230" s="288"/>
      <c r="DM230" s="288"/>
      <c r="DN230" s="288"/>
      <c r="DO230" s="288"/>
      <c r="DP230" s="288"/>
      <c r="DQ230" s="288"/>
      <c r="DR230" s="288"/>
      <c r="DS230" s="288"/>
      <c r="DT230" s="288"/>
      <c r="DU230" s="288"/>
      <c r="DV230" s="288"/>
      <c r="DW230" s="288"/>
      <c r="DX230" s="288"/>
      <c r="DY230" s="288"/>
      <c r="DZ230" s="288"/>
      <c r="EA230" s="288"/>
      <c r="EB230" s="288"/>
      <c r="EC230" s="288"/>
      <c r="ED230" s="288"/>
      <c r="EE230" s="288"/>
      <c r="EF230" s="288"/>
      <c r="EG230" s="288"/>
      <c r="EH230" s="288"/>
      <c r="EI230" s="288"/>
      <c r="EJ230" s="288"/>
      <c r="EK230" s="288"/>
      <c r="EL230" s="288"/>
      <c r="EM230" s="288"/>
      <c r="EN230" s="288"/>
      <c r="EO230" s="288"/>
      <c r="EP230" s="288"/>
      <c r="EQ230" s="288"/>
      <c r="ER230" s="288"/>
      <c r="ES230" s="288"/>
      <c r="ET230" s="288"/>
      <c r="EU230" s="288"/>
      <c r="EV230" s="288"/>
      <c r="EW230" s="288"/>
      <c r="EX230" s="288"/>
      <c r="EY230" s="288"/>
      <c r="EZ230" s="288"/>
      <c r="FA230" s="288"/>
      <c r="FB230" s="288"/>
      <c r="FC230" s="288"/>
      <c r="FD230" s="288"/>
      <c r="FE230" s="288"/>
      <c r="FF230" s="288"/>
      <c r="FG230" s="288"/>
      <c r="FH230" s="288"/>
      <c r="FI230" s="288"/>
      <c r="FJ230" s="288"/>
      <c r="FK230" s="288"/>
      <c r="FL230" s="288"/>
      <c r="FM230" s="288"/>
      <c r="FN230" s="288"/>
      <c r="FO230" s="288"/>
      <c r="FP230" s="288"/>
      <c r="FQ230" s="288"/>
      <c r="FR230" s="288"/>
      <c r="FS230" s="288"/>
      <c r="FT230" s="288"/>
      <c r="FU230" s="288"/>
      <c r="FV230" s="288"/>
      <c r="FW230" s="288"/>
      <c r="FX230" s="288"/>
      <c r="FY230" s="288"/>
      <c r="FZ230" s="288"/>
      <c r="GA230" s="288"/>
      <c r="GB230" s="288"/>
      <c r="GC230" s="288"/>
      <c r="GD230" s="288"/>
      <c r="GE230" s="288"/>
      <c r="GF230" s="288"/>
      <c r="GG230" s="288"/>
      <c r="GH230" s="288"/>
      <c r="GI230" s="288"/>
      <c r="GJ230" s="288"/>
      <c r="GK230" s="288"/>
      <c r="GL230" s="288"/>
      <c r="GM230" s="288"/>
      <c r="GN230" s="288"/>
      <c r="GO230" s="288"/>
      <c r="GP230" s="288"/>
      <c r="GQ230" s="288"/>
      <c r="GR230" s="288"/>
      <c r="GS230" s="288"/>
      <c r="GT230" s="288"/>
      <c r="GU230" s="288"/>
      <c r="GV230" s="288"/>
      <c r="GW230" s="288"/>
      <c r="GX230" s="288"/>
      <c r="GY230" s="288"/>
      <c r="GZ230" s="288"/>
      <c r="HA230" s="288"/>
      <c r="HB230" s="288"/>
    </row>
    <row r="231" spans="1:210" ht="54.75" customHeight="1" x14ac:dyDescent="0.2">
      <c r="A231" s="404" t="s">
        <v>489</v>
      </c>
      <c r="B231" s="405" t="s">
        <v>475</v>
      </c>
      <c r="C231" s="292" t="s">
        <v>311</v>
      </c>
      <c r="D231" s="292" t="s">
        <v>163</v>
      </c>
      <c r="E231" s="279" t="s">
        <v>99</v>
      </c>
      <c r="F231" s="279" t="s">
        <v>490</v>
      </c>
      <c r="G231" s="351" t="s">
        <v>94</v>
      </c>
      <c r="H231" s="310">
        <f t="shared" si="24"/>
        <v>2</v>
      </c>
      <c r="I231" s="310">
        <f t="shared" si="25"/>
        <v>2</v>
      </c>
      <c r="J231" s="310">
        <f t="shared" si="26"/>
        <v>2</v>
      </c>
      <c r="K231" s="283" t="s">
        <v>353</v>
      </c>
      <c r="L231" s="284">
        <v>2</v>
      </c>
      <c r="M231" s="284">
        <v>2</v>
      </c>
      <c r="N231" s="284">
        <v>2</v>
      </c>
      <c r="O231" s="385"/>
      <c r="P231" s="385"/>
      <c r="Q231" s="385"/>
      <c r="R231" s="287"/>
      <c r="S231" s="287"/>
      <c r="T231" s="357"/>
      <c r="U231" s="357"/>
      <c r="V231" s="357"/>
      <c r="W231" s="357"/>
      <c r="X231" s="357"/>
      <c r="Y231" s="357"/>
      <c r="Z231" s="288"/>
      <c r="AA231" s="288"/>
      <c r="AB231" s="288"/>
      <c r="AC231" s="288"/>
      <c r="AD231" s="288"/>
      <c r="AE231" s="288"/>
      <c r="AF231" s="287"/>
      <c r="AG231" s="287"/>
      <c r="AH231" s="287"/>
      <c r="AI231" s="287"/>
      <c r="AJ231" s="287"/>
      <c r="AK231" s="287"/>
      <c r="AL231" s="287"/>
      <c r="AM231" s="287"/>
      <c r="AN231" s="287"/>
      <c r="AO231" s="287"/>
      <c r="AP231" s="287"/>
      <c r="AQ231" s="287"/>
      <c r="AR231" s="287"/>
      <c r="AS231" s="287"/>
      <c r="AT231" s="287"/>
      <c r="AU231" s="287"/>
      <c r="AV231" s="287"/>
      <c r="AW231" s="287"/>
      <c r="AX231" s="287"/>
      <c r="AY231" s="287"/>
      <c r="AZ231" s="287"/>
      <c r="BA231" s="287"/>
      <c r="BB231" s="287"/>
      <c r="BC231" s="287"/>
      <c r="BD231" s="287"/>
      <c r="BE231" s="287"/>
      <c r="BF231" s="287"/>
      <c r="BG231" s="287"/>
      <c r="BH231" s="287"/>
      <c r="BI231" s="287"/>
      <c r="BJ231" s="287"/>
      <c r="BK231" s="287"/>
      <c r="BL231" s="287"/>
      <c r="BM231" s="287"/>
      <c r="BN231" s="287"/>
      <c r="BO231" s="287"/>
      <c r="BP231" s="287"/>
      <c r="BQ231" s="287"/>
      <c r="BR231" s="287"/>
      <c r="BS231" s="287"/>
      <c r="BT231" s="287"/>
      <c r="BU231" s="287"/>
      <c r="BV231" s="287"/>
      <c r="BW231" s="287"/>
      <c r="BX231" s="287"/>
      <c r="BY231" s="287"/>
      <c r="BZ231" s="287"/>
      <c r="CA231" s="287"/>
      <c r="CB231" s="287"/>
      <c r="CC231" s="287"/>
      <c r="CD231" s="287"/>
      <c r="CE231" s="287"/>
      <c r="CF231" s="287"/>
      <c r="CG231" s="287"/>
      <c r="CH231" s="287"/>
      <c r="CI231" s="288"/>
      <c r="CJ231" s="288"/>
      <c r="CK231" s="288"/>
      <c r="CL231" s="288"/>
      <c r="CM231" s="288"/>
      <c r="CN231" s="288"/>
      <c r="CO231" s="288"/>
      <c r="CP231" s="288"/>
      <c r="CQ231" s="288"/>
      <c r="CR231" s="288"/>
      <c r="CS231" s="288"/>
      <c r="CT231" s="288"/>
      <c r="CU231" s="288"/>
      <c r="CV231" s="288"/>
      <c r="CW231" s="288"/>
      <c r="CX231" s="288"/>
      <c r="CY231" s="288"/>
      <c r="CZ231" s="288"/>
      <c r="DA231" s="288"/>
      <c r="DB231" s="288"/>
      <c r="DC231" s="288"/>
      <c r="DD231" s="288"/>
      <c r="DE231" s="288"/>
      <c r="DF231" s="288"/>
      <c r="DG231" s="288"/>
      <c r="DH231" s="288"/>
      <c r="DI231" s="288"/>
      <c r="DJ231" s="288"/>
      <c r="DK231" s="288"/>
      <c r="DL231" s="288"/>
      <c r="DM231" s="288"/>
      <c r="DN231" s="288"/>
      <c r="DO231" s="288"/>
      <c r="DP231" s="288"/>
      <c r="DQ231" s="288"/>
      <c r="DR231" s="288"/>
      <c r="DS231" s="288"/>
      <c r="DT231" s="288"/>
      <c r="DU231" s="288"/>
      <c r="DV231" s="288"/>
      <c r="DW231" s="288"/>
      <c r="DX231" s="288"/>
      <c r="DY231" s="288"/>
      <c r="DZ231" s="288"/>
      <c r="EA231" s="288"/>
      <c r="EB231" s="288"/>
      <c r="EC231" s="288"/>
      <c r="ED231" s="288"/>
      <c r="EE231" s="288"/>
      <c r="EF231" s="288"/>
      <c r="EG231" s="288"/>
      <c r="EH231" s="288"/>
      <c r="EI231" s="288"/>
      <c r="EJ231" s="288"/>
      <c r="EK231" s="288"/>
      <c r="EL231" s="288"/>
      <c r="EM231" s="288"/>
      <c r="EN231" s="288"/>
      <c r="EO231" s="288"/>
      <c r="EP231" s="288"/>
      <c r="EQ231" s="288"/>
      <c r="ER231" s="288"/>
      <c r="ES231" s="288"/>
      <c r="ET231" s="288"/>
      <c r="EU231" s="288"/>
      <c r="EV231" s="288"/>
      <c r="EW231" s="288"/>
      <c r="EX231" s="288"/>
      <c r="EY231" s="288"/>
      <c r="EZ231" s="288"/>
      <c r="FA231" s="288"/>
      <c r="FB231" s="288"/>
      <c r="FC231" s="288"/>
      <c r="FD231" s="288"/>
      <c r="FE231" s="288"/>
      <c r="FF231" s="288"/>
      <c r="FG231" s="288"/>
      <c r="FH231" s="288"/>
      <c r="FI231" s="288"/>
      <c r="FJ231" s="288"/>
      <c r="FK231" s="288"/>
      <c r="FL231" s="288"/>
      <c r="FM231" s="288"/>
      <c r="FN231" s="288"/>
      <c r="FO231" s="288"/>
      <c r="FP231" s="288"/>
      <c r="FQ231" s="288"/>
      <c r="FR231" s="288"/>
      <c r="FS231" s="288"/>
      <c r="FT231" s="288"/>
      <c r="FU231" s="288"/>
      <c r="FV231" s="288"/>
      <c r="FW231" s="288"/>
      <c r="FX231" s="288"/>
      <c r="FY231" s="288"/>
      <c r="FZ231" s="288"/>
      <c r="GA231" s="288"/>
      <c r="GB231" s="288"/>
      <c r="GC231" s="288"/>
      <c r="GD231" s="288"/>
      <c r="GE231" s="288"/>
      <c r="GF231" s="288"/>
      <c r="GG231" s="288"/>
      <c r="GH231" s="288"/>
      <c r="GI231" s="288"/>
      <c r="GJ231" s="288"/>
      <c r="GK231" s="288"/>
      <c r="GL231" s="288"/>
      <c r="GM231" s="288"/>
      <c r="GN231" s="288"/>
      <c r="GO231" s="288"/>
      <c r="GP231" s="288"/>
      <c r="GQ231" s="288"/>
      <c r="GR231" s="288"/>
      <c r="GS231" s="288"/>
      <c r="GT231" s="288"/>
      <c r="GU231" s="288"/>
      <c r="GV231" s="288"/>
      <c r="GW231" s="288"/>
      <c r="GX231" s="288"/>
      <c r="GY231" s="288"/>
      <c r="GZ231" s="288"/>
      <c r="HA231" s="288"/>
      <c r="HB231" s="288"/>
    </row>
    <row r="232" spans="1:210" s="250" customFormat="1" ht="30" customHeight="1" x14ac:dyDescent="0.25">
      <c r="A232" s="369"/>
      <c r="B232" s="370"/>
      <c r="C232" s="371" t="s">
        <v>491</v>
      </c>
      <c r="D232" s="372"/>
      <c r="E232" s="304"/>
      <c r="F232" s="304"/>
      <c r="G232" s="305"/>
      <c r="H232" s="305"/>
      <c r="I232" s="305"/>
      <c r="J232" s="305"/>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6"/>
      <c r="AY232" s="306"/>
      <c r="AZ232" s="306"/>
      <c r="BA232" s="306"/>
      <c r="BB232" s="306"/>
      <c r="BC232" s="306"/>
      <c r="BD232" s="306"/>
      <c r="BE232" s="306"/>
      <c r="BF232" s="306"/>
      <c r="BG232" s="306"/>
      <c r="BH232" s="306"/>
      <c r="BI232" s="306"/>
      <c r="BJ232" s="306"/>
      <c r="BK232" s="306"/>
      <c r="BL232" s="306"/>
      <c r="BM232" s="306"/>
      <c r="BN232" s="306"/>
      <c r="BO232" s="306"/>
      <c r="BP232" s="306"/>
      <c r="BQ232" s="306"/>
      <c r="BR232" s="306"/>
      <c r="BS232" s="306"/>
      <c r="BT232" s="306"/>
      <c r="BU232" s="306"/>
      <c r="BV232" s="306"/>
      <c r="BW232" s="306"/>
      <c r="BX232" s="306"/>
      <c r="BY232" s="306"/>
      <c r="BZ232" s="306"/>
      <c r="CA232" s="306"/>
      <c r="CB232" s="306"/>
      <c r="CC232" s="306"/>
      <c r="CD232" s="306"/>
      <c r="CE232" s="306"/>
      <c r="CF232" s="306"/>
      <c r="CG232" s="306"/>
      <c r="CH232" s="306"/>
      <c r="CI232" s="306"/>
      <c r="CJ232" s="306"/>
      <c r="CK232" s="306"/>
      <c r="CL232" s="306"/>
      <c r="CM232" s="306"/>
      <c r="CN232" s="306"/>
      <c r="CO232" s="306"/>
      <c r="CP232" s="306"/>
      <c r="CQ232" s="306"/>
      <c r="CR232" s="306"/>
      <c r="CS232" s="306"/>
      <c r="CT232" s="306"/>
      <c r="CU232" s="306"/>
      <c r="CV232" s="306"/>
      <c r="CW232" s="306"/>
      <c r="CX232" s="306"/>
      <c r="CY232" s="306"/>
      <c r="CZ232" s="306"/>
      <c r="DA232" s="306"/>
      <c r="DB232" s="306"/>
      <c r="DC232" s="306"/>
      <c r="DD232" s="306"/>
      <c r="DE232" s="306"/>
      <c r="DF232" s="306"/>
      <c r="DG232" s="306"/>
      <c r="DH232" s="306"/>
      <c r="DI232" s="306"/>
      <c r="DJ232" s="306"/>
      <c r="DK232" s="306"/>
      <c r="DL232" s="306"/>
      <c r="DM232" s="306"/>
      <c r="DN232" s="306"/>
      <c r="DO232" s="306"/>
      <c r="DP232" s="306"/>
      <c r="DQ232" s="306"/>
      <c r="DR232" s="306"/>
      <c r="DS232" s="306"/>
      <c r="DT232" s="306"/>
      <c r="DU232" s="306"/>
      <c r="DV232" s="306"/>
      <c r="DW232" s="306"/>
      <c r="DX232" s="306"/>
      <c r="DY232" s="306"/>
      <c r="DZ232" s="306"/>
      <c r="EA232" s="306"/>
      <c r="EB232" s="306"/>
      <c r="EC232" s="306"/>
      <c r="ED232" s="306"/>
      <c r="EE232" s="306"/>
      <c r="EF232" s="306"/>
      <c r="EG232" s="306"/>
      <c r="EH232" s="306"/>
      <c r="EI232" s="306"/>
      <c r="EJ232" s="306"/>
      <c r="EK232" s="306"/>
      <c r="EL232" s="306"/>
      <c r="EM232" s="306"/>
      <c r="EN232" s="306"/>
      <c r="EO232" s="306"/>
      <c r="EP232" s="306"/>
      <c r="EQ232" s="306"/>
      <c r="ER232" s="306"/>
      <c r="ES232" s="306"/>
      <c r="ET232" s="306"/>
      <c r="EU232" s="306"/>
      <c r="EV232" s="306"/>
      <c r="EW232" s="306"/>
      <c r="EX232" s="306"/>
      <c r="EY232" s="306"/>
      <c r="EZ232" s="306"/>
      <c r="FA232" s="306"/>
      <c r="FB232" s="306"/>
      <c r="FC232" s="306"/>
      <c r="FD232" s="306"/>
      <c r="FE232" s="306"/>
      <c r="FF232" s="306"/>
      <c r="FG232" s="306"/>
      <c r="FH232" s="306"/>
      <c r="FI232" s="306"/>
      <c r="FJ232" s="306"/>
      <c r="FK232" s="306"/>
      <c r="FL232" s="306"/>
      <c r="FM232" s="306"/>
      <c r="FN232" s="306"/>
      <c r="FO232" s="306"/>
      <c r="FP232" s="306"/>
      <c r="FQ232" s="306"/>
      <c r="FR232" s="306"/>
      <c r="FS232" s="306"/>
      <c r="FT232" s="306"/>
      <c r="FU232" s="306"/>
      <c r="FV232" s="306"/>
      <c r="FW232" s="306"/>
      <c r="FX232" s="306"/>
      <c r="FY232" s="306"/>
      <c r="FZ232" s="306"/>
      <c r="GA232" s="306"/>
      <c r="GB232" s="306"/>
      <c r="GC232" s="306"/>
      <c r="GD232" s="306"/>
      <c r="GE232" s="306"/>
      <c r="GF232" s="306"/>
      <c r="GG232" s="306"/>
      <c r="GH232" s="306"/>
      <c r="GI232" s="306"/>
      <c r="GJ232" s="306"/>
      <c r="GK232" s="306"/>
      <c r="GL232" s="306"/>
      <c r="GM232" s="306"/>
      <c r="GN232" s="306"/>
      <c r="GO232" s="306"/>
      <c r="GP232" s="306"/>
      <c r="GQ232" s="306"/>
      <c r="GR232" s="306"/>
      <c r="GS232" s="306"/>
      <c r="GT232" s="306"/>
      <c r="GU232" s="306"/>
      <c r="GV232" s="306"/>
      <c r="GW232" s="306"/>
      <c r="GX232" s="306"/>
      <c r="GY232" s="306"/>
      <c r="GZ232" s="306"/>
      <c r="HA232" s="306"/>
      <c r="HB232" s="306"/>
    </row>
    <row r="233" spans="1:210" ht="56.25" customHeight="1" x14ac:dyDescent="0.2">
      <c r="A233" s="319" t="s">
        <v>325</v>
      </c>
      <c r="B233" s="308" t="s">
        <v>492</v>
      </c>
      <c r="C233" s="295" t="s">
        <v>317</v>
      </c>
      <c r="D233" s="294" t="s">
        <v>318</v>
      </c>
      <c r="E233" s="278" t="s">
        <v>99</v>
      </c>
      <c r="F233" s="279" t="s">
        <v>319</v>
      </c>
      <c r="G233" s="351" t="s">
        <v>94</v>
      </c>
      <c r="H233" s="310">
        <f t="shared" si="24"/>
        <v>9</v>
      </c>
      <c r="I233" s="310">
        <f t="shared" si="25"/>
        <v>10</v>
      </c>
      <c r="J233" s="310">
        <f t="shared" si="26"/>
        <v>12</v>
      </c>
      <c r="K233" s="283" t="s">
        <v>353</v>
      </c>
      <c r="L233" s="284">
        <v>3</v>
      </c>
      <c r="M233" s="284">
        <v>3</v>
      </c>
      <c r="N233" s="284">
        <v>3</v>
      </c>
      <c r="O233" s="385"/>
      <c r="P233" s="385"/>
      <c r="Q233" s="385"/>
      <c r="R233" s="287"/>
      <c r="S233" s="287"/>
      <c r="T233" s="287"/>
      <c r="U233" s="287"/>
      <c r="V233" s="287"/>
      <c r="W233" s="287"/>
      <c r="X233" s="287"/>
      <c r="Y233" s="287"/>
      <c r="Z233" s="288"/>
      <c r="AA233" s="288"/>
      <c r="AB233" s="288"/>
      <c r="AC233" s="288"/>
      <c r="AD233" s="288"/>
      <c r="AE233" s="288"/>
      <c r="AF233" s="287"/>
      <c r="AG233" s="287"/>
      <c r="AH233" s="287"/>
      <c r="AI233" s="287"/>
      <c r="AJ233" s="287"/>
      <c r="AK233" s="287"/>
      <c r="AL233" s="287"/>
      <c r="AM233" s="287"/>
      <c r="AN233" s="287"/>
      <c r="AO233" s="287"/>
      <c r="AP233" s="287"/>
      <c r="AQ233" s="287"/>
      <c r="AR233" s="287"/>
      <c r="AS233" s="287"/>
      <c r="AT233" s="287"/>
      <c r="AU233" s="287"/>
      <c r="AV233" s="287"/>
      <c r="AW233" s="287"/>
      <c r="AX233" s="287"/>
      <c r="AY233" s="287"/>
      <c r="AZ233" s="287"/>
      <c r="BA233" s="287"/>
      <c r="BB233" s="287"/>
      <c r="BC233" s="287"/>
      <c r="BD233" s="287"/>
      <c r="BE233" s="287"/>
      <c r="BF233" s="287"/>
      <c r="BG233" s="287"/>
      <c r="BH233" s="287"/>
      <c r="BI233" s="287"/>
      <c r="BJ233" s="287"/>
      <c r="BK233" s="287"/>
      <c r="BL233" s="287"/>
      <c r="BM233" s="287"/>
      <c r="BN233" s="287"/>
      <c r="BO233" s="287"/>
      <c r="BP233" s="287"/>
      <c r="BQ233" s="287"/>
      <c r="BR233" s="287"/>
      <c r="BS233" s="287"/>
      <c r="BT233" s="287"/>
      <c r="BU233" s="287"/>
      <c r="BV233" s="287"/>
      <c r="BW233" s="287"/>
      <c r="BX233" s="287"/>
      <c r="BY233" s="287"/>
      <c r="BZ233" s="287"/>
      <c r="CA233" s="287"/>
      <c r="CB233" s="287"/>
      <c r="CC233" s="287"/>
      <c r="CD233" s="287"/>
      <c r="CE233" s="287"/>
      <c r="CF233" s="287"/>
      <c r="CG233" s="287">
        <v>1</v>
      </c>
      <c r="CH233" s="287">
        <v>1</v>
      </c>
      <c r="CI233" s="288">
        <v>1</v>
      </c>
      <c r="CJ233" s="288"/>
      <c r="CK233" s="288"/>
      <c r="CL233" s="288"/>
      <c r="CM233" s="288"/>
      <c r="CN233" s="288"/>
      <c r="CO233" s="288"/>
      <c r="CP233" s="288"/>
      <c r="CQ233" s="288"/>
      <c r="CR233" s="288"/>
      <c r="CS233" s="288"/>
      <c r="CT233" s="288"/>
      <c r="CU233" s="288"/>
      <c r="CV233" s="288"/>
      <c r="CW233" s="288"/>
      <c r="CX233" s="288"/>
      <c r="CY233" s="288"/>
      <c r="CZ233" s="288"/>
      <c r="DA233" s="288"/>
      <c r="DB233" s="288"/>
      <c r="DC233" s="288"/>
      <c r="DD233" s="288"/>
      <c r="DE233" s="288"/>
      <c r="DF233" s="288"/>
      <c r="DG233" s="288"/>
      <c r="DH233" s="288">
        <v>1</v>
      </c>
      <c r="DI233" s="288">
        <v>1</v>
      </c>
      <c r="DJ233" s="288">
        <v>1</v>
      </c>
      <c r="DK233" s="288"/>
      <c r="DL233" s="288"/>
      <c r="DM233" s="288"/>
      <c r="DN233" s="288"/>
      <c r="DO233" s="288"/>
      <c r="DP233" s="288"/>
      <c r="DQ233" s="288"/>
      <c r="DR233" s="288"/>
      <c r="DS233" s="288"/>
      <c r="DT233" s="288"/>
      <c r="DU233" s="288"/>
      <c r="DV233" s="288"/>
      <c r="DW233" s="288"/>
      <c r="DX233" s="288"/>
      <c r="DY233" s="288"/>
      <c r="DZ233" s="288"/>
      <c r="EA233" s="288"/>
      <c r="EB233" s="288"/>
      <c r="EC233" s="288"/>
      <c r="ED233" s="288"/>
      <c r="EE233" s="288"/>
      <c r="EF233" s="288"/>
      <c r="EG233" s="288"/>
      <c r="EH233" s="288"/>
      <c r="EI233" s="288"/>
      <c r="EJ233" s="288"/>
      <c r="EK233" s="288"/>
      <c r="EL233" s="288"/>
      <c r="EM233" s="288"/>
      <c r="EN233" s="288"/>
      <c r="EO233" s="288"/>
      <c r="EP233" s="288"/>
      <c r="EQ233" s="288"/>
      <c r="ER233" s="288"/>
      <c r="ES233" s="288"/>
      <c r="ET233" s="288"/>
      <c r="EU233" s="288"/>
      <c r="EV233" s="288"/>
      <c r="EW233" s="288"/>
      <c r="EX233" s="288"/>
      <c r="EY233" s="288"/>
      <c r="EZ233" s="288"/>
      <c r="FA233" s="288">
        <v>2</v>
      </c>
      <c r="FB233" s="288">
        <v>3</v>
      </c>
      <c r="FC233" s="288">
        <v>5</v>
      </c>
      <c r="FD233" s="288"/>
      <c r="FE233" s="288"/>
      <c r="FF233" s="288"/>
      <c r="FG233" s="288">
        <v>2</v>
      </c>
      <c r="FH233" s="288">
        <v>2</v>
      </c>
      <c r="FI233" s="288">
        <v>2</v>
      </c>
      <c r="FJ233" s="288"/>
      <c r="FK233" s="288"/>
      <c r="FL233" s="288"/>
      <c r="FM233" s="288"/>
      <c r="FN233" s="288"/>
      <c r="FO233" s="288"/>
      <c r="FP233" s="288"/>
      <c r="FQ233" s="288"/>
      <c r="FR233" s="288"/>
      <c r="FS233" s="288"/>
      <c r="FT233" s="288"/>
      <c r="FU233" s="288"/>
      <c r="FV233" s="288"/>
      <c r="FW233" s="288"/>
      <c r="FX233" s="288"/>
      <c r="FY233" s="288"/>
      <c r="FZ233" s="288"/>
      <c r="GA233" s="288"/>
      <c r="GB233" s="288"/>
      <c r="GC233" s="288"/>
      <c r="GD233" s="288"/>
      <c r="GE233" s="288"/>
      <c r="GF233" s="288"/>
      <c r="GG233" s="288"/>
      <c r="GH233" s="288"/>
      <c r="GI233" s="288"/>
      <c r="GJ233" s="288"/>
      <c r="GK233" s="288"/>
      <c r="GL233" s="288"/>
      <c r="GM233" s="288"/>
      <c r="GN233" s="288"/>
      <c r="GO233" s="288"/>
      <c r="GP233" s="288"/>
      <c r="GQ233" s="288"/>
      <c r="GR233" s="288"/>
      <c r="GS233" s="288"/>
      <c r="GT233" s="288"/>
      <c r="GU233" s="288"/>
      <c r="GV233" s="288"/>
      <c r="GW233" s="288"/>
      <c r="GX233" s="288"/>
      <c r="GY233" s="288"/>
      <c r="GZ233" s="288"/>
      <c r="HA233" s="288"/>
      <c r="HB233" s="288"/>
    </row>
    <row r="234" spans="1:210" ht="53.25" customHeight="1" x14ac:dyDescent="0.2">
      <c r="A234" s="311" t="s">
        <v>325</v>
      </c>
      <c r="B234" s="312" t="s">
        <v>492</v>
      </c>
      <c r="C234" s="289" t="s">
        <v>317</v>
      </c>
      <c r="D234" s="318" t="s">
        <v>318</v>
      </c>
      <c r="E234" s="290" t="s">
        <v>99</v>
      </c>
      <c r="F234" s="292" t="s">
        <v>320</v>
      </c>
      <c r="G234" s="349" t="s">
        <v>102</v>
      </c>
      <c r="H234" s="310">
        <f t="shared" si="24"/>
        <v>9540</v>
      </c>
      <c r="I234" s="310">
        <f t="shared" si="25"/>
        <v>11134</v>
      </c>
      <c r="J234" s="310">
        <f t="shared" si="26"/>
        <v>14492</v>
      </c>
      <c r="K234" s="350" t="s">
        <v>353</v>
      </c>
      <c r="L234" s="284">
        <v>2000</v>
      </c>
      <c r="M234" s="284">
        <v>2000</v>
      </c>
      <c r="N234" s="284">
        <v>2000</v>
      </c>
      <c r="O234" s="385"/>
      <c r="P234" s="385"/>
      <c r="Q234" s="385"/>
      <c r="R234" s="287"/>
      <c r="S234" s="287"/>
      <c r="T234" s="287"/>
      <c r="U234" s="287"/>
      <c r="V234" s="287"/>
      <c r="W234" s="287"/>
      <c r="X234" s="287"/>
      <c r="Y234" s="287"/>
      <c r="Z234" s="288"/>
      <c r="AA234" s="288"/>
      <c r="AB234" s="288"/>
      <c r="AC234" s="288"/>
      <c r="AD234" s="288"/>
      <c r="AE234" s="288"/>
      <c r="AF234" s="287"/>
      <c r="AG234" s="287"/>
      <c r="AH234" s="287"/>
      <c r="AI234" s="287"/>
      <c r="AJ234" s="287"/>
      <c r="AK234" s="287"/>
      <c r="AL234" s="287"/>
      <c r="AM234" s="287"/>
      <c r="AN234" s="287"/>
      <c r="AO234" s="287"/>
      <c r="AP234" s="287"/>
      <c r="AQ234" s="287"/>
      <c r="AR234" s="287"/>
      <c r="AS234" s="287"/>
      <c r="AT234" s="287"/>
      <c r="AU234" s="287"/>
      <c r="AV234" s="287"/>
      <c r="AW234" s="287"/>
      <c r="AX234" s="287"/>
      <c r="AY234" s="287"/>
      <c r="AZ234" s="287"/>
      <c r="BA234" s="287"/>
      <c r="BB234" s="287"/>
      <c r="BC234" s="287"/>
      <c r="BD234" s="287"/>
      <c r="BE234" s="287"/>
      <c r="BF234" s="287"/>
      <c r="BG234" s="287"/>
      <c r="BH234" s="287"/>
      <c r="BI234" s="287"/>
      <c r="BJ234" s="287"/>
      <c r="BK234" s="287"/>
      <c r="BL234" s="287"/>
      <c r="BM234" s="287"/>
      <c r="BN234" s="287"/>
      <c r="BO234" s="287"/>
      <c r="BP234" s="287"/>
      <c r="BQ234" s="287"/>
      <c r="BR234" s="287"/>
      <c r="BS234" s="287"/>
      <c r="BT234" s="287"/>
      <c r="BU234" s="287"/>
      <c r="BV234" s="287"/>
      <c r="BW234" s="287"/>
      <c r="BX234" s="287"/>
      <c r="BY234" s="287"/>
      <c r="BZ234" s="287"/>
      <c r="CA234" s="287"/>
      <c r="CB234" s="287"/>
      <c r="CC234" s="287"/>
      <c r="CD234" s="287"/>
      <c r="CE234" s="287"/>
      <c r="CF234" s="287"/>
      <c r="CG234" s="287">
        <v>4000</v>
      </c>
      <c r="CH234" s="287">
        <v>4500</v>
      </c>
      <c r="CI234" s="288">
        <v>4760</v>
      </c>
      <c r="CJ234" s="288"/>
      <c r="CK234" s="288"/>
      <c r="CL234" s="288"/>
      <c r="CM234" s="288">
        <v>100</v>
      </c>
      <c r="CN234" s="288">
        <v>150</v>
      </c>
      <c r="CO234" s="288">
        <v>200</v>
      </c>
      <c r="CP234" s="288"/>
      <c r="CQ234" s="288"/>
      <c r="CR234" s="288"/>
      <c r="CS234" s="288"/>
      <c r="CT234" s="288"/>
      <c r="CU234" s="288"/>
      <c r="CV234" s="288"/>
      <c r="CW234" s="288"/>
      <c r="CX234" s="288"/>
      <c r="CY234" s="288"/>
      <c r="CZ234" s="288"/>
      <c r="DA234" s="288"/>
      <c r="DB234" s="288"/>
      <c r="DC234" s="288"/>
      <c r="DD234" s="288"/>
      <c r="DE234" s="288"/>
      <c r="DF234" s="288"/>
      <c r="DG234" s="288"/>
      <c r="DH234" s="288">
        <v>500</v>
      </c>
      <c r="DI234" s="288">
        <v>500</v>
      </c>
      <c r="DJ234" s="288">
        <v>500</v>
      </c>
      <c r="DK234" s="288">
        <v>440</v>
      </c>
      <c r="DL234" s="288">
        <v>484</v>
      </c>
      <c r="DM234" s="288">
        <v>532</v>
      </c>
      <c r="DN234" s="288"/>
      <c r="DO234" s="288"/>
      <c r="DP234" s="288"/>
      <c r="DQ234" s="288"/>
      <c r="DR234" s="288"/>
      <c r="DS234" s="288"/>
      <c r="DT234" s="288"/>
      <c r="DU234" s="288"/>
      <c r="DV234" s="288"/>
      <c r="DW234" s="288"/>
      <c r="DX234" s="288"/>
      <c r="DY234" s="288"/>
      <c r="DZ234" s="288"/>
      <c r="EA234" s="288"/>
      <c r="EB234" s="288"/>
      <c r="EC234" s="288"/>
      <c r="ED234" s="288"/>
      <c r="EE234" s="288"/>
      <c r="EF234" s="288"/>
      <c r="EG234" s="288"/>
      <c r="EH234" s="288"/>
      <c r="EI234" s="288"/>
      <c r="EJ234" s="288"/>
      <c r="EK234" s="288"/>
      <c r="EL234" s="288"/>
      <c r="EM234" s="288"/>
      <c r="EN234" s="288"/>
      <c r="EO234" s="288"/>
      <c r="EP234" s="288"/>
      <c r="EQ234" s="288"/>
      <c r="ER234" s="288"/>
      <c r="ES234" s="288"/>
      <c r="ET234" s="288"/>
      <c r="EU234" s="288"/>
      <c r="EV234" s="288"/>
      <c r="EW234" s="288"/>
      <c r="EX234" s="288"/>
      <c r="EY234" s="288"/>
      <c r="EZ234" s="288"/>
      <c r="FA234" s="288">
        <v>1000</v>
      </c>
      <c r="FB234" s="288">
        <v>2000</v>
      </c>
      <c r="FC234" s="288">
        <v>5000</v>
      </c>
      <c r="FD234" s="288"/>
      <c r="FE234" s="288"/>
      <c r="FF234" s="288"/>
      <c r="FG234" s="288">
        <v>1500</v>
      </c>
      <c r="FH234" s="288">
        <v>1500</v>
      </c>
      <c r="FI234" s="288">
        <v>1500</v>
      </c>
      <c r="FJ234" s="288"/>
      <c r="FK234" s="288"/>
      <c r="FL234" s="288"/>
      <c r="FM234" s="288"/>
      <c r="FN234" s="288"/>
      <c r="FO234" s="288"/>
      <c r="FP234" s="288"/>
      <c r="FQ234" s="288"/>
      <c r="FR234" s="288"/>
      <c r="FS234" s="288"/>
      <c r="FT234" s="288"/>
      <c r="FU234" s="288"/>
      <c r="FV234" s="288"/>
      <c r="FW234" s="288"/>
      <c r="FX234" s="288"/>
      <c r="FY234" s="288"/>
      <c r="FZ234" s="288"/>
      <c r="GA234" s="288"/>
      <c r="GB234" s="288"/>
      <c r="GC234" s="288"/>
      <c r="GD234" s="288"/>
      <c r="GE234" s="288"/>
      <c r="GF234" s="288"/>
      <c r="GG234" s="288"/>
      <c r="GH234" s="288"/>
      <c r="GI234" s="288"/>
      <c r="GJ234" s="288"/>
      <c r="GK234" s="288"/>
      <c r="GL234" s="288"/>
      <c r="GM234" s="288"/>
      <c r="GN234" s="288"/>
      <c r="GO234" s="288"/>
      <c r="GP234" s="288"/>
      <c r="GQ234" s="288"/>
      <c r="GR234" s="288"/>
      <c r="GS234" s="288"/>
      <c r="GT234" s="288"/>
      <c r="GU234" s="288"/>
      <c r="GV234" s="288"/>
      <c r="GW234" s="288"/>
      <c r="GX234" s="288"/>
      <c r="GY234" s="288"/>
      <c r="GZ234" s="288"/>
      <c r="HA234" s="288"/>
      <c r="HB234" s="288"/>
    </row>
    <row r="235" spans="1:210" ht="55.5" customHeight="1" x14ac:dyDescent="0.2">
      <c r="A235" s="327" t="s">
        <v>328</v>
      </c>
      <c r="B235" s="312" t="s">
        <v>492</v>
      </c>
      <c r="C235" s="291" t="s">
        <v>322</v>
      </c>
      <c r="D235" s="316" t="s">
        <v>318</v>
      </c>
      <c r="E235" s="278" t="s">
        <v>99</v>
      </c>
      <c r="F235" s="292" t="s">
        <v>493</v>
      </c>
      <c r="G235" s="296" t="s">
        <v>145</v>
      </c>
      <c r="H235" s="310">
        <f t="shared" si="24"/>
        <v>65</v>
      </c>
      <c r="I235" s="310">
        <f t="shared" si="25"/>
        <v>66</v>
      </c>
      <c r="J235" s="310">
        <f t="shared" si="26"/>
        <v>67</v>
      </c>
      <c r="K235" s="283" t="s">
        <v>353</v>
      </c>
      <c r="L235" s="284">
        <v>65</v>
      </c>
      <c r="M235" s="284">
        <v>66</v>
      </c>
      <c r="N235" s="284">
        <v>67</v>
      </c>
      <c r="O235" s="385"/>
      <c r="P235" s="385"/>
      <c r="Q235" s="385"/>
      <c r="R235" s="385"/>
      <c r="S235" s="385"/>
      <c r="T235" s="385"/>
      <c r="U235" s="385"/>
      <c r="V235" s="385"/>
      <c r="W235" s="385"/>
      <c r="X235" s="385"/>
      <c r="Y235" s="385"/>
      <c r="Z235" s="385"/>
      <c r="AA235" s="385"/>
      <c r="AB235" s="385"/>
      <c r="AC235" s="385"/>
      <c r="AD235" s="385"/>
      <c r="AE235" s="385"/>
      <c r="AF235" s="385"/>
      <c r="AG235" s="385"/>
      <c r="AH235" s="385"/>
      <c r="AI235" s="385"/>
      <c r="AJ235" s="385"/>
      <c r="AK235" s="385"/>
      <c r="AL235" s="385"/>
      <c r="AM235" s="385"/>
      <c r="AN235" s="385"/>
      <c r="AO235" s="385"/>
      <c r="AP235" s="385"/>
      <c r="AQ235" s="385"/>
      <c r="AR235" s="385"/>
      <c r="AS235" s="385"/>
      <c r="AT235" s="385"/>
      <c r="AU235" s="385"/>
      <c r="AV235" s="385"/>
      <c r="AW235" s="385"/>
      <c r="AX235" s="385"/>
      <c r="AY235" s="385"/>
      <c r="AZ235" s="385"/>
      <c r="BA235" s="385"/>
      <c r="BB235" s="385"/>
      <c r="BC235" s="385"/>
      <c r="BD235" s="385"/>
      <c r="BE235" s="385"/>
      <c r="BF235" s="385"/>
      <c r="BG235" s="385"/>
      <c r="BH235" s="385"/>
      <c r="BI235" s="385"/>
      <c r="BJ235" s="385"/>
      <c r="BK235" s="385"/>
      <c r="BL235" s="385"/>
      <c r="BM235" s="385"/>
      <c r="BN235" s="385"/>
      <c r="BO235" s="385"/>
      <c r="BP235" s="385"/>
      <c r="BQ235" s="385"/>
      <c r="BR235" s="385"/>
      <c r="BS235" s="385"/>
      <c r="BT235" s="385"/>
      <c r="BU235" s="385"/>
      <c r="BV235" s="385"/>
      <c r="BW235" s="385"/>
      <c r="BX235" s="385"/>
      <c r="BY235" s="385"/>
      <c r="BZ235" s="385"/>
      <c r="CA235" s="385"/>
      <c r="CB235" s="385"/>
      <c r="CC235" s="385"/>
      <c r="CD235" s="385"/>
      <c r="CE235" s="385"/>
      <c r="CF235" s="385"/>
      <c r="CG235" s="385"/>
      <c r="CH235" s="385"/>
      <c r="CI235" s="385"/>
      <c r="CJ235" s="385"/>
      <c r="CK235" s="385"/>
      <c r="CL235" s="385"/>
      <c r="CM235" s="385"/>
      <c r="CN235" s="385"/>
      <c r="CO235" s="385"/>
      <c r="CP235" s="385"/>
      <c r="CQ235" s="385"/>
      <c r="CR235" s="385"/>
      <c r="CS235" s="385"/>
      <c r="CT235" s="385"/>
      <c r="CU235" s="385"/>
      <c r="CV235" s="385"/>
      <c r="CW235" s="385"/>
      <c r="CX235" s="385"/>
      <c r="CY235" s="385"/>
      <c r="CZ235" s="385"/>
      <c r="DA235" s="385"/>
      <c r="DB235" s="385"/>
      <c r="DC235" s="385"/>
      <c r="DD235" s="385"/>
      <c r="DE235" s="385"/>
      <c r="DF235" s="385"/>
      <c r="DG235" s="385"/>
      <c r="DH235" s="385"/>
      <c r="DI235" s="385"/>
      <c r="DJ235" s="385"/>
      <c r="DK235" s="385"/>
      <c r="DL235" s="385"/>
      <c r="DM235" s="385"/>
      <c r="DN235" s="385"/>
      <c r="DO235" s="385"/>
      <c r="DP235" s="385"/>
      <c r="DQ235" s="385"/>
      <c r="DR235" s="385"/>
      <c r="DS235" s="385"/>
      <c r="DT235" s="385"/>
      <c r="DU235" s="385"/>
      <c r="DV235" s="385"/>
      <c r="DW235" s="385"/>
      <c r="DX235" s="385"/>
      <c r="DY235" s="385"/>
      <c r="DZ235" s="385"/>
      <c r="EA235" s="385"/>
      <c r="EB235" s="385"/>
      <c r="EC235" s="385"/>
      <c r="ED235" s="385"/>
      <c r="EE235" s="385"/>
      <c r="EF235" s="385"/>
      <c r="EG235" s="385"/>
      <c r="EH235" s="385"/>
      <c r="EI235" s="385"/>
      <c r="EJ235" s="385"/>
      <c r="EK235" s="385"/>
      <c r="EL235" s="385"/>
      <c r="EM235" s="385"/>
      <c r="EN235" s="385"/>
      <c r="EO235" s="385"/>
      <c r="EP235" s="385"/>
      <c r="EQ235" s="385"/>
      <c r="ER235" s="385"/>
      <c r="ES235" s="385"/>
      <c r="ET235" s="385"/>
      <c r="EU235" s="385"/>
      <c r="EV235" s="385"/>
      <c r="EW235" s="385"/>
      <c r="EX235" s="385"/>
      <c r="EY235" s="385"/>
      <c r="EZ235" s="385"/>
      <c r="FA235" s="385"/>
      <c r="FB235" s="385"/>
      <c r="FC235" s="385"/>
      <c r="FD235" s="385"/>
      <c r="FE235" s="385"/>
      <c r="FF235" s="385"/>
      <c r="FG235" s="385"/>
      <c r="FH235" s="385"/>
      <c r="FI235" s="385"/>
      <c r="FJ235" s="385"/>
      <c r="FK235" s="385"/>
      <c r="FL235" s="385"/>
      <c r="FM235" s="385"/>
      <c r="FN235" s="385"/>
      <c r="FO235" s="385"/>
      <c r="FP235" s="385"/>
      <c r="FQ235" s="385"/>
      <c r="FR235" s="385"/>
      <c r="FS235" s="385"/>
      <c r="FT235" s="385"/>
      <c r="FU235" s="385"/>
      <c r="FV235" s="385"/>
      <c r="FW235" s="385"/>
      <c r="FX235" s="385"/>
      <c r="FY235" s="385"/>
      <c r="FZ235" s="385"/>
      <c r="GA235" s="385"/>
      <c r="GB235" s="385"/>
      <c r="GC235" s="385"/>
      <c r="GD235" s="385"/>
      <c r="GE235" s="385"/>
      <c r="GF235" s="385"/>
      <c r="GG235" s="385"/>
      <c r="GH235" s="385"/>
      <c r="GI235" s="385"/>
      <c r="GJ235" s="385"/>
      <c r="GK235" s="385"/>
      <c r="GL235" s="385"/>
      <c r="GM235" s="385"/>
      <c r="GN235" s="385"/>
      <c r="GO235" s="385"/>
      <c r="GP235" s="385"/>
      <c r="GQ235" s="385"/>
      <c r="GR235" s="385"/>
      <c r="GS235" s="385"/>
      <c r="GT235" s="385"/>
      <c r="GU235" s="385"/>
      <c r="GV235" s="385"/>
      <c r="GW235" s="385"/>
      <c r="GX235" s="385"/>
      <c r="GY235" s="385"/>
      <c r="GZ235" s="385"/>
      <c r="HA235" s="385"/>
      <c r="HB235" s="385"/>
    </row>
    <row r="236" spans="1:210" ht="55.5" customHeight="1" x14ac:dyDescent="0.2">
      <c r="A236" s="332" t="s">
        <v>328</v>
      </c>
      <c r="B236" s="312"/>
      <c r="C236" s="289" t="s">
        <v>322</v>
      </c>
      <c r="D236" s="290"/>
      <c r="E236" s="278" t="s">
        <v>99</v>
      </c>
      <c r="F236" s="292" t="s">
        <v>494</v>
      </c>
      <c r="G236" s="296" t="s">
        <v>145</v>
      </c>
      <c r="H236" s="401">
        <f t="shared" ref="H236:I236" si="27">L236</f>
        <v>3</v>
      </c>
      <c r="I236" s="401">
        <f t="shared" si="27"/>
        <v>3</v>
      </c>
      <c r="J236" s="401">
        <f>N236</f>
        <v>3</v>
      </c>
      <c r="K236" s="283" t="s">
        <v>353</v>
      </c>
      <c r="L236" s="284">
        <v>3</v>
      </c>
      <c r="M236" s="284">
        <v>3</v>
      </c>
      <c r="N236" s="284">
        <v>3</v>
      </c>
      <c r="O236" s="385"/>
      <c r="P236" s="385"/>
      <c r="Q236" s="385"/>
      <c r="R236" s="385">
        <v>5</v>
      </c>
      <c r="S236" s="385">
        <v>5</v>
      </c>
      <c r="T236" s="385">
        <v>5</v>
      </c>
      <c r="U236" s="385">
        <v>5</v>
      </c>
      <c r="V236" s="385">
        <v>5</v>
      </c>
      <c r="W236" s="385">
        <v>5</v>
      </c>
      <c r="X236" s="385">
        <v>5</v>
      </c>
      <c r="Y236" s="385">
        <v>5</v>
      </c>
      <c r="Z236" s="385">
        <v>5</v>
      </c>
      <c r="AA236" s="385"/>
      <c r="AB236" s="385"/>
      <c r="AC236" s="385"/>
      <c r="AD236" s="385">
        <v>5</v>
      </c>
      <c r="AE236" s="385">
        <v>5</v>
      </c>
      <c r="AF236" s="385">
        <v>5</v>
      </c>
      <c r="AG236" s="385">
        <v>3</v>
      </c>
      <c r="AH236" s="385">
        <v>3</v>
      </c>
      <c r="AI236" s="385">
        <v>3</v>
      </c>
      <c r="AJ236" s="385">
        <v>3</v>
      </c>
      <c r="AK236" s="385">
        <v>3</v>
      </c>
      <c r="AL236" s="385">
        <v>3</v>
      </c>
      <c r="AM236" s="385">
        <v>3</v>
      </c>
      <c r="AN236" s="385">
        <v>3</v>
      </c>
      <c r="AO236" s="385">
        <v>3</v>
      </c>
      <c r="AP236" s="385">
        <v>3</v>
      </c>
      <c r="AQ236" s="385">
        <v>3</v>
      </c>
      <c r="AR236" s="385">
        <v>3</v>
      </c>
      <c r="AS236" s="385">
        <v>3</v>
      </c>
      <c r="AT236" s="385">
        <v>3</v>
      </c>
      <c r="AU236" s="385">
        <v>3</v>
      </c>
      <c r="AV236" s="385">
        <v>3</v>
      </c>
      <c r="AW236" s="385">
        <v>3</v>
      </c>
      <c r="AX236" s="385">
        <v>3</v>
      </c>
      <c r="AY236" s="385">
        <v>3</v>
      </c>
      <c r="AZ236" s="385">
        <v>3</v>
      </c>
      <c r="BA236" s="385">
        <v>3</v>
      </c>
      <c r="BB236" s="385">
        <v>3</v>
      </c>
      <c r="BC236" s="385">
        <v>3</v>
      </c>
      <c r="BD236" s="385">
        <v>3</v>
      </c>
      <c r="BE236" s="385">
        <v>3</v>
      </c>
      <c r="BF236" s="385">
        <v>3</v>
      </c>
      <c r="BG236" s="385">
        <v>3</v>
      </c>
      <c r="BH236" s="385">
        <v>3</v>
      </c>
      <c r="BI236" s="385">
        <v>3</v>
      </c>
      <c r="BJ236" s="385">
        <v>3</v>
      </c>
      <c r="BK236" s="385">
        <v>3</v>
      </c>
      <c r="BL236" s="385">
        <v>3</v>
      </c>
      <c r="BM236" s="385">
        <v>3</v>
      </c>
      <c r="BN236" s="385">
        <v>3</v>
      </c>
      <c r="BO236" s="385">
        <v>3</v>
      </c>
      <c r="BP236" s="385">
        <v>3</v>
      </c>
      <c r="BQ236" s="385">
        <v>3</v>
      </c>
      <c r="BR236" s="385">
        <v>3</v>
      </c>
      <c r="BS236" s="385">
        <v>3</v>
      </c>
      <c r="BT236" s="385">
        <v>3</v>
      </c>
      <c r="BU236" s="385">
        <v>3</v>
      </c>
      <c r="BV236" s="385">
        <v>3</v>
      </c>
      <c r="BW236" s="385">
        <v>3</v>
      </c>
      <c r="BX236" s="385">
        <v>3</v>
      </c>
      <c r="BY236" s="385">
        <v>3</v>
      </c>
      <c r="BZ236" s="385">
        <v>3</v>
      </c>
      <c r="CA236" s="385">
        <v>3</v>
      </c>
      <c r="CB236" s="385">
        <v>3</v>
      </c>
      <c r="CC236" s="385">
        <v>3</v>
      </c>
      <c r="CD236" s="385">
        <v>3</v>
      </c>
      <c r="CE236" s="385">
        <v>3</v>
      </c>
      <c r="CF236" s="385">
        <v>3</v>
      </c>
      <c r="CG236" s="385">
        <v>3</v>
      </c>
      <c r="CH236" s="385">
        <v>3</v>
      </c>
      <c r="CI236" s="385">
        <v>3</v>
      </c>
      <c r="CJ236" s="385">
        <v>3</v>
      </c>
      <c r="CK236" s="385">
        <v>3</v>
      </c>
      <c r="CL236" s="385">
        <v>3</v>
      </c>
      <c r="CM236" s="385">
        <v>3</v>
      </c>
      <c r="CN236" s="385">
        <v>3</v>
      </c>
      <c r="CO236" s="385">
        <v>3</v>
      </c>
      <c r="CP236" s="385">
        <v>3</v>
      </c>
      <c r="CQ236" s="385">
        <v>3</v>
      </c>
      <c r="CR236" s="385">
        <v>3</v>
      </c>
      <c r="CS236" s="385">
        <v>3</v>
      </c>
      <c r="CT236" s="385">
        <v>3</v>
      </c>
      <c r="CU236" s="385">
        <v>3</v>
      </c>
      <c r="CV236" s="385">
        <v>3</v>
      </c>
      <c r="CW236" s="385">
        <v>3</v>
      </c>
      <c r="CX236" s="385">
        <v>3</v>
      </c>
      <c r="CY236" s="385">
        <v>3</v>
      </c>
      <c r="CZ236" s="385">
        <v>3</v>
      </c>
      <c r="DA236" s="385">
        <v>3</v>
      </c>
      <c r="DB236" s="385">
        <v>3</v>
      </c>
      <c r="DC236" s="385">
        <v>3</v>
      </c>
      <c r="DD236" s="385">
        <v>3</v>
      </c>
      <c r="DE236" s="385">
        <v>3</v>
      </c>
      <c r="DF236" s="385">
        <v>3</v>
      </c>
      <c r="DG236" s="385">
        <v>3</v>
      </c>
      <c r="DH236" s="385">
        <v>3</v>
      </c>
      <c r="DI236" s="385">
        <v>3</v>
      </c>
      <c r="DJ236" s="385">
        <v>3</v>
      </c>
      <c r="DK236" s="385">
        <v>3</v>
      </c>
      <c r="DL236" s="385">
        <v>3</v>
      </c>
      <c r="DM236" s="385">
        <v>3</v>
      </c>
      <c r="DN236" s="385">
        <v>3</v>
      </c>
      <c r="DO236" s="385">
        <v>3</v>
      </c>
      <c r="DP236" s="385">
        <v>3</v>
      </c>
      <c r="DQ236" s="385">
        <v>3</v>
      </c>
      <c r="DR236" s="385">
        <v>3</v>
      </c>
      <c r="DS236" s="385">
        <v>3</v>
      </c>
      <c r="DT236" s="385">
        <v>3</v>
      </c>
      <c r="DU236" s="385">
        <v>3</v>
      </c>
      <c r="DV236" s="385">
        <v>3</v>
      </c>
      <c r="DW236" s="385">
        <v>3</v>
      </c>
      <c r="DX236" s="385">
        <v>3</v>
      </c>
      <c r="DY236" s="385">
        <v>3</v>
      </c>
      <c r="DZ236" s="385">
        <v>3</v>
      </c>
      <c r="EA236" s="385">
        <v>3</v>
      </c>
      <c r="EB236" s="385">
        <v>3</v>
      </c>
      <c r="EC236" s="385">
        <v>3</v>
      </c>
      <c r="ED236" s="385">
        <v>3</v>
      </c>
      <c r="EE236" s="385">
        <v>3</v>
      </c>
      <c r="EF236" s="385">
        <v>3</v>
      </c>
      <c r="EG236" s="385">
        <v>3</v>
      </c>
      <c r="EH236" s="385">
        <v>3</v>
      </c>
      <c r="EI236" s="385">
        <v>3</v>
      </c>
      <c r="EJ236" s="385">
        <v>3</v>
      </c>
      <c r="EK236" s="385">
        <v>3</v>
      </c>
      <c r="EL236" s="385">
        <v>3</v>
      </c>
      <c r="EM236" s="385">
        <v>3</v>
      </c>
      <c r="EN236" s="385">
        <v>3</v>
      </c>
      <c r="EO236" s="385">
        <v>3</v>
      </c>
      <c r="EP236" s="385">
        <v>3</v>
      </c>
      <c r="EQ236" s="385">
        <v>3</v>
      </c>
      <c r="ER236" s="385">
        <v>3</v>
      </c>
      <c r="ES236" s="385">
        <v>3</v>
      </c>
      <c r="ET236" s="385">
        <v>3</v>
      </c>
      <c r="EU236" s="385">
        <v>3</v>
      </c>
      <c r="EV236" s="385">
        <v>3</v>
      </c>
      <c r="EW236" s="385">
        <v>3</v>
      </c>
      <c r="EX236" s="385">
        <v>3</v>
      </c>
      <c r="EY236" s="385">
        <v>3</v>
      </c>
      <c r="EZ236" s="385">
        <v>3</v>
      </c>
      <c r="FA236" s="385">
        <v>3</v>
      </c>
      <c r="FB236" s="385">
        <v>3</v>
      </c>
      <c r="FC236" s="385">
        <v>3</v>
      </c>
      <c r="FD236" s="385">
        <v>3</v>
      </c>
      <c r="FE236" s="385">
        <v>3</v>
      </c>
      <c r="FF236" s="385">
        <v>3</v>
      </c>
      <c r="FG236" s="385">
        <v>3</v>
      </c>
      <c r="FH236" s="385">
        <v>3</v>
      </c>
      <c r="FI236" s="385">
        <v>3</v>
      </c>
      <c r="FJ236" s="385">
        <v>3</v>
      </c>
      <c r="FK236" s="385">
        <v>3</v>
      </c>
      <c r="FL236" s="385">
        <v>3</v>
      </c>
      <c r="FM236" s="385">
        <v>3</v>
      </c>
      <c r="FN236" s="385">
        <v>3</v>
      </c>
      <c r="FO236" s="385">
        <v>3</v>
      </c>
      <c r="FP236" s="385">
        <v>3</v>
      </c>
      <c r="FQ236" s="385">
        <v>3</v>
      </c>
      <c r="FR236" s="385">
        <v>3</v>
      </c>
      <c r="FS236" s="385">
        <v>3</v>
      </c>
      <c r="FT236" s="385">
        <v>3</v>
      </c>
      <c r="FU236" s="385">
        <v>3</v>
      </c>
      <c r="FV236" s="385">
        <v>3</v>
      </c>
      <c r="FW236" s="385">
        <v>3</v>
      </c>
      <c r="FX236" s="385">
        <v>3</v>
      </c>
      <c r="FY236" s="385">
        <v>3</v>
      </c>
      <c r="FZ236" s="385">
        <v>3</v>
      </c>
      <c r="GA236" s="385">
        <v>3</v>
      </c>
      <c r="GB236" s="385">
        <v>3</v>
      </c>
      <c r="GC236" s="385">
        <v>3</v>
      </c>
      <c r="GD236" s="385">
        <v>3</v>
      </c>
      <c r="GE236" s="385">
        <v>3</v>
      </c>
      <c r="GF236" s="385">
        <v>3</v>
      </c>
      <c r="GG236" s="385">
        <v>3</v>
      </c>
      <c r="GH236" s="385">
        <v>3</v>
      </c>
      <c r="GI236" s="385">
        <v>3</v>
      </c>
      <c r="GJ236" s="385">
        <v>3</v>
      </c>
      <c r="GK236" s="385">
        <v>3</v>
      </c>
      <c r="GL236" s="385">
        <v>3</v>
      </c>
      <c r="GM236" s="385">
        <v>3</v>
      </c>
      <c r="GN236" s="385">
        <v>3</v>
      </c>
      <c r="GO236" s="385">
        <v>3</v>
      </c>
      <c r="GP236" s="385">
        <v>3</v>
      </c>
      <c r="GQ236" s="385">
        <v>3</v>
      </c>
      <c r="GR236" s="385">
        <v>3</v>
      </c>
      <c r="GS236" s="385">
        <v>3</v>
      </c>
      <c r="GT236" s="385">
        <v>3</v>
      </c>
      <c r="GU236" s="385">
        <v>3</v>
      </c>
      <c r="GV236" s="385">
        <v>3</v>
      </c>
      <c r="GW236" s="385">
        <v>3</v>
      </c>
      <c r="GX236" s="385">
        <v>3</v>
      </c>
      <c r="GY236" s="385">
        <v>3</v>
      </c>
      <c r="GZ236" s="385">
        <v>3</v>
      </c>
      <c r="HA236" s="385">
        <v>3</v>
      </c>
      <c r="HB236" s="385">
        <v>3</v>
      </c>
    </row>
    <row r="237" spans="1:210" x14ac:dyDescent="0.2">
      <c r="B237" s="406"/>
      <c r="E237" s="407"/>
      <c r="F237" s="406"/>
      <c r="G237" s="408"/>
      <c r="H237" s="408"/>
      <c r="I237" s="408"/>
      <c r="J237" s="408"/>
      <c r="K237" s="406"/>
    </row>
    <row r="239" spans="1:210" x14ac:dyDescent="0.2">
      <c r="A239" s="409"/>
      <c r="B239" s="410"/>
      <c r="C239" s="409"/>
    </row>
  </sheetData>
  <autoFilter ref="A5:HB237"/>
  <mergeCells count="3">
    <mergeCell ref="G1:K1"/>
    <mergeCell ref="L1:L2"/>
    <mergeCell ref="C2:J2"/>
  </mergeCells>
  <conditionalFormatting sqref="CG4:CU4">
    <cfRule type="cellIs" dxfId="2" priority="2" operator="equal">
      <formula>"ОЦ"</formula>
    </cfRule>
  </conditionalFormatting>
  <conditionalFormatting sqref="DK4:EB4">
    <cfRule type="cellIs" dxfId="1" priority="1" operator="equal">
      <formula>"ОЦ"</formula>
    </cfRule>
  </conditionalFormatting>
  <dataValidations count="2">
    <dataValidation type="list" allowBlank="1" showInputMessage="1" showErrorMessage="1" sqref="G8:G9 G14:G53 G233:G237 G212:G231 G97:G206 G55:G63 G65:G95 G208:G209">
      <formula1>единицы</formula1>
    </dataValidation>
    <dataValidation type="list" allowBlank="1" showInputMessage="1" showErrorMessage="1" sqref="K237:M237 K55:M55 K233:K236 L38:M39 K14:K17 K50:M51 K52:K53 K40:M43 L44:M47 K7:K12 K18:M22 K24:M29 K23 K30:K39 K44:K49 K212:K231 L222:M229 K97:K206 L65:M67 L57:M61 K56:K63 K65:K95 K208:K209">
      <formula1>выбор</formula1>
    </dataValidation>
  </dataValidations>
  <pageMargins left="0.31496062992125984" right="0.31496062992125984" top="0.63" bottom="0.23622047244094491" header="0.27559055118110237" footer="0.19685039370078741"/>
  <pageSetup paperSize="9" scale="61" fitToHeight="0" orientation="landscape" horizontalDpi="4294967295" verticalDpi="4294967295" r:id="rId1"/>
  <headerFooter differentFirst="1">
    <oddHeader>&amp;C&amp;"Times New Roman,обычный"
&amp;P</oddHeader>
  </headerFooter>
  <rowBreaks count="2" manualBreakCount="2">
    <brk id="28" max="205" man="1"/>
    <brk id="47" max="20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Лист1!$A$2:$A$12</xm:f>
          </x14:formula1>
          <xm:sqref>E21:E53 E7:E12 E233:E236 E14:E19 E212:E231 E97:E206 E55:E63 E65:E95 E208:E209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26"/>
  <sheetViews>
    <sheetView topLeftCell="A121" workbookViewId="0">
      <selection activeCell="B41" sqref="B41"/>
    </sheetView>
  </sheetViews>
  <sheetFormatPr defaultRowHeight="15" x14ac:dyDescent="0.25"/>
  <cols>
    <col min="1" max="1" width="96.7109375" style="212" bestFit="1" customWidth="1"/>
    <col min="2" max="4" width="11" bestFit="1" customWidth="1"/>
    <col min="5" max="5" width="57" bestFit="1" customWidth="1"/>
    <col min="6" max="6" width="13.85546875" customWidth="1"/>
    <col min="7" max="7" width="48.5703125" bestFit="1" customWidth="1"/>
    <col min="8" max="8" width="46.28515625" customWidth="1"/>
    <col min="9" max="9" width="15.7109375" customWidth="1"/>
    <col min="10" max="10" width="14.140625" customWidth="1"/>
    <col min="11" max="11" width="78.28515625" bestFit="1" customWidth="1"/>
    <col min="12" max="12" width="11.28515625" customWidth="1"/>
    <col min="13" max="13" width="7.42578125" customWidth="1"/>
    <col min="14" max="14" width="48.5703125" customWidth="1"/>
    <col min="15" max="15" width="44.85546875" bestFit="1" customWidth="1"/>
    <col min="16" max="16" width="37.42578125" bestFit="1" customWidth="1"/>
    <col min="17" max="17" width="57" bestFit="1" customWidth="1"/>
    <col min="18" max="18" width="13.85546875" bestFit="1" customWidth="1"/>
    <col min="19" max="19" width="48.5703125" bestFit="1" customWidth="1"/>
    <col min="20" max="20" width="46.28515625" bestFit="1" customWidth="1"/>
    <col min="21" max="21" width="15.7109375" bestFit="1" customWidth="1"/>
    <col min="22" max="22" width="14.140625" bestFit="1" customWidth="1"/>
    <col min="23" max="23" width="78.28515625" bestFit="1" customWidth="1"/>
    <col min="24" max="24" width="11.28515625" bestFit="1" customWidth="1"/>
    <col min="25" max="25" width="7.42578125" customWidth="1"/>
    <col min="26" max="26" width="48.5703125" bestFit="1" customWidth="1"/>
    <col min="27" max="27" width="44.85546875" bestFit="1" customWidth="1"/>
    <col min="28" max="28" width="37.42578125" bestFit="1" customWidth="1"/>
    <col min="29" max="29" width="57" bestFit="1" customWidth="1"/>
    <col min="30" max="30" width="13.85546875" bestFit="1" customWidth="1"/>
    <col min="31" max="31" width="48.5703125" bestFit="1" customWidth="1"/>
    <col min="32" max="32" width="46.28515625" bestFit="1" customWidth="1"/>
    <col min="33" max="33" width="15.7109375" bestFit="1" customWidth="1"/>
    <col min="34" max="34" width="14.140625" bestFit="1" customWidth="1"/>
    <col min="35" max="35" width="78.28515625" bestFit="1" customWidth="1"/>
    <col min="36" max="36" width="11.28515625" bestFit="1" customWidth="1"/>
    <col min="37" max="37" width="7.42578125" customWidth="1"/>
    <col min="38" max="40" width="53.28515625" bestFit="1" customWidth="1"/>
  </cols>
  <sheetData>
    <row r="3" spans="1:4" ht="75" x14ac:dyDescent="0.25">
      <c r="A3" s="213" t="s">
        <v>495</v>
      </c>
      <c r="B3" s="212" t="s">
        <v>496</v>
      </c>
      <c r="C3" s="212" t="s">
        <v>497</v>
      </c>
      <c r="D3" s="212" t="s">
        <v>498</v>
      </c>
    </row>
    <row r="4" spans="1:4" ht="45" x14ac:dyDescent="0.25">
      <c r="A4" s="214" t="s">
        <v>366</v>
      </c>
      <c r="B4" s="211"/>
      <c r="C4" s="211"/>
      <c r="D4" s="211"/>
    </row>
    <row r="5" spans="1:4" ht="45" x14ac:dyDescent="0.25">
      <c r="A5" s="214" t="s">
        <v>113</v>
      </c>
      <c r="B5" s="211">
        <v>138130</v>
      </c>
      <c r="C5" s="211">
        <v>143790</v>
      </c>
      <c r="D5" s="211">
        <v>149650</v>
      </c>
    </row>
    <row r="6" spans="1:4" x14ac:dyDescent="0.25">
      <c r="A6" s="214" t="s">
        <v>99</v>
      </c>
      <c r="B6" s="211">
        <v>138130</v>
      </c>
      <c r="C6" s="211">
        <v>143790</v>
      </c>
      <c r="D6" s="211">
        <v>149650</v>
      </c>
    </row>
    <row r="7" spans="1:4" x14ac:dyDescent="0.25">
      <c r="A7" s="214" t="s">
        <v>94</v>
      </c>
      <c r="B7" s="211">
        <v>138130</v>
      </c>
      <c r="C7" s="211">
        <v>143790</v>
      </c>
      <c r="D7" s="211">
        <v>149650</v>
      </c>
    </row>
    <row r="8" spans="1:4" x14ac:dyDescent="0.25">
      <c r="A8" s="214" t="s">
        <v>140</v>
      </c>
      <c r="B8" s="211">
        <v>6897</v>
      </c>
      <c r="C8" s="211">
        <v>7447</v>
      </c>
      <c r="D8" s="211">
        <v>8052</v>
      </c>
    </row>
    <row r="9" spans="1:4" x14ac:dyDescent="0.25">
      <c r="A9" s="214" t="s">
        <v>99</v>
      </c>
      <c r="B9" s="211">
        <v>6897</v>
      </c>
      <c r="C9" s="211">
        <v>7447</v>
      </c>
      <c r="D9" s="211">
        <v>8052</v>
      </c>
    </row>
    <row r="10" spans="1:4" x14ac:dyDescent="0.25">
      <c r="A10" s="214" t="s">
        <v>94</v>
      </c>
      <c r="B10" s="211">
        <v>6897</v>
      </c>
      <c r="C10" s="211">
        <v>7447</v>
      </c>
      <c r="D10" s="211">
        <v>8052</v>
      </c>
    </row>
    <row r="11" spans="1:4" x14ac:dyDescent="0.25">
      <c r="A11" s="214" t="s">
        <v>104</v>
      </c>
      <c r="B11" s="211">
        <v>92</v>
      </c>
      <c r="C11" s="211">
        <v>97</v>
      </c>
      <c r="D11" s="211">
        <v>103</v>
      </c>
    </row>
    <row r="12" spans="1:4" x14ac:dyDescent="0.25">
      <c r="A12" s="214" t="s">
        <v>99</v>
      </c>
      <c r="B12" s="211">
        <v>33</v>
      </c>
      <c r="C12" s="211">
        <v>38</v>
      </c>
      <c r="D12" s="211">
        <v>44</v>
      </c>
    </row>
    <row r="13" spans="1:4" x14ac:dyDescent="0.25">
      <c r="A13" s="214" t="s">
        <v>94</v>
      </c>
      <c r="B13" s="211">
        <v>3</v>
      </c>
      <c r="C13" s="211">
        <v>3</v>
      </c>
      <c r="D13" s="211">
        <v>4</v>
      </c>
    </row>
    <row r="14" spans="1:4" x14ac:dyDescent="0.25">
      <c r="A14" s="214" t="s">
        <v>102</v>
      </c>
      <c r="B14" s="211">
        <v>30</v>
      </c>
      <c r="C14" s="211">
        <v>35</v>
      </c>
      <c r="D14" s="211">
        <v>40</v>
      </c>
    </row>
    <row r="15" spans="1:4" x14ac:dyDescent="0.25">
      <c r="A15" s="215" t="s">
        <v>121</v>
      </c>
      <c r="B15" s="211">
        <v>6</v>
      </c>
      <c r="C15" s="211">
        <v>6</v>
      </c>
      <c r="D15" s="211">
        <v>6</v>
      </c>
    </row>
    <row r="16" spans="1:4" x14ac:dyDescent="0.25">
      <c r="A16" s="216" t="s">
        <v>94</v>
      </c>
      <c r="B16" s="211">
        <v>1</v>
      </c>
      <c r="C16" s="211">
        <v>1</v>
      </c>
      <c r="D16" s="211">
        <v>1</v>
      </c>
    </row>
    <row r="17" spans="1:4" x14ac:dyDescent="0.25">
      <c r="A17" s="216" t="s">
        <v>102</v>
      </c>
      <c r="B17" s="211">
        <v>5</v>
      </c>
      <c r="C17" s="211">
        <v>5</v>
      </c>
      <c r="D17" s="211">
        <v>5</v>
      </c>
    </row>
    <row r="18" spans="1:4" x14ac:dyDescent="0.25">
      <c r="A18" s="215" t="s">
        <v>125</v>
      </c>
      <c r="B18" s="211">
        <v>16</v>
      </c>
      <c r="C18" s="211">
        <v>16</v>
      </c>
      <c r="D18" s="211">
        <v>16</v>
      </c>
    </row>
    <row r="19" spans="1:4" x14ac:dyDescent="0.25">
      <c r="A19" s="216" t="s">
        <v>94</v>
      </c>
      <c r="B19" s="211">
        <v>1</v>
      </c>
      <c r="C19" s="211">
        <v>1</v>
      </c>
      <c r="D19" s="211">
        <v>1</v>
      </c>
    </row>
    <row r="20" spans="1:4" x14ac:dyDescent="0.25">
      <c r="A20" s="216" t="s">
        <v>102</v>
      </c>
      <c r="B20" s="211">
        <v>15</v>
      </c>
      <c r="C20" s="211">
        <v>15</v>
      </c>
      <c r="D20" s="211">
        <v>15</v>
      </c>
    </row>
    <row r="21" spans="1:4" x14ac:dyDescent="0.25">
      <c r="A21" s="215" t="s">
        <v>124</v>
      </c>
      <c r="B21" s="211">
        <v>16</v>
      </c>
      <c r="C21" s="211">
        <v>16</v>
      </c>
      <c r="D21" s="211">
        <v>16</v>
      </c>
    </row>
    <row r="22" spans="1:4" x14ac:dyDescent="0.25">
      <c r="A22" s="216" t="s">
        <v>94</v>
      </c>
      <c r="B22" s="211">
        <v>1</v>
      </c>
      <c r="C22" s="211">
        <v>1</v>
      </c>
      <c r="D22" s="211">
        <v>1</v>
      </c>
    </row>
    <row r="23" spans="1:4" x14ac:dyDescent="0.25">
      <c r="A23" s="216" t="s">
        <v>102</v>
      </c>
      <c r="B23" s="211">
        <v>15</v>
      </c>
      <c r="C23" s="211">
        <v>15</v>
      </c>
      <c r="D23" s="211">
        <v>15</v>
      </c>
    </row>
    <row r="24" spans="1:4" x14ac:dyDescent="0.25">
      <c r="A24" s="215" t="s">
        <v>123</v>
      </c>
      <c r="B24" s="211">
        <v>21</v>
      </c>
      <c r="C24" s="211">
        <v>21</v>
      </c>
      <c r="D24" s="211">
        <v>21</v>
      </c>
    </row>
    <row r="25" spans="1:4" x14ac:dyDescent="0.25">
      <c r="A25" s="216" t="s">
        <v>94</v>
      </c>
      <c r="B25" s="211">
        <v>1</v>
      </c>
      <c r="C25" s="211">
        <v>1</v>
      </c>
      <c r="D25" s="211">
        <v>1</v>
      </c>
    </row>
    <row r="26" spans="1:4" x14ac:dyDescent="0.25">
      <c r="A26" s="216" t="s">
        <v>102</v>
      </c>
      <c r="B26" s="211">
        <v>20</v>
      </c>
      <c r="C26" s="211">
        <v>20</v>
      </c>
      <c r="D26" s="211">
        <v>20</v>
      </c>
    </row>
    <row r="27" spans="1:4" ht="45" x14ac:dyDescent="0.25">
      <c r="A27" s="214" t="s">
        <v>378</v>
      </c>
      <c r="B27" s="211">
        <v>1710</v>
      </c>
      <c r="C27" s="211">
        <v>2719</v>
      </c>
      <c r="D27" s="211">
        <v>4231</v>
      </c>
    </row>
    <row r="28" spans="1:4" x14ac:dyDescent="0.25">
      <c r="A28" s="214" t="s">
        <v>99</v>
      </c>
      <c r="B28" s="211">
        <v>1710</v>
      </c>
      <c r="C28" s="211">
        <v>2719</v>
      </c>
      <c r="D28" s="211">
        <v>4231</v>
      </c>
    </row>
    <row r="29" spans="1:4" x14ac:dyDescent="0.25">
      <c r="A29" s="214" t="s">
        <v>94</v>
      </c>
      <c r="B29" s="211">
        <v>1710</v>
      </c>
      <c r="C29" s="211">
        <v>2719</v>
      </c>
      <c r="D29" s="211">
        <v>4231</v>
      </c>
    </row>
    <row r="30" spans="1:4" ht="30" x14ac:dyDescent="0.25">
      <c r="A30" s="214" t="s">
        <v>347</v>
      </c>
      <c r="B30" s="211"/>
      <c r="C30" s="211"/>
      <c r="D30" s="211"/>
    </row>
    <row r="31" spans="1:4" ht="30" x14ac:dyDescent="0.25">
      <c r="A31" s="214" t="s">
        <v>326</v>
      </c>
      <c r="B31" s="211">
        <v>1</v>
      </c>
      <c r="C31" s="211">
        <v>1</v>
      </c>
      <c r="D31" s="211">
        <v>1</v>
      </c>
    </row>
    <row r="32" spans="1:4" x14ac:dyDescent="0.25">
      <c r="A32" s="214" t="s">
        <v>499</v>
      </c>
      <c r="B32" s="211">
        <v>1</v>
      </c>
      <c r="C32" s="211">
        <v>1</v>
      </c>
      <c r="D32" s="211">
        <v>1</v>
      </c>
    </row>
    <row r="33" spans="1:4" x14ac:dyDescent="0.25">
      <c r="A33" s="214" t="s">
        <v>94</v>
      </c>
      <c r="B33" s="211">
        <v>1</v>
      </c>
      <c r="C33" s="211">
        <v>1</v>
      </c>
      <c r="D33" s="211">
        <v>1</v>
      </c>
    </row>
    <row r="34" spans="1:4" ht="45" x14ac:dyDescent="0.25">
      <c r="A34" s="214" t="s">
        <v>329</v>
      </c>
      <c r="B34" s="211">
        <v>4</v>
      </c>
      <c r="C34" s="211">
        <v>4</v>
      </c>
      <c r="D34" s="211">
        <v>4</v>
      </c>
    </row>
    <row r="35" spans="1:4" x14ac:dyDescent="0.25">
      <c r="A35" s="214" t="s">
        <v>499</v>
      </c>
      <c r="B35" s="211">
        <v>4</v>
      </c>
      <c r="C35" s="211">
        <v>4</v>
      </c>
      <c r="D35" s="211">
        <v>4</v>
      </c>
    </row>
    <row r="36" spans="1:4" x14ac:dyDescent="0.25">
      <c r="A36" s="214" t="s">
        <v>94</v>
      </c>
      <c r="B36" s="211">
        <v>4</v>
      </c>
      <c r="C36" s="211">
        <v>4</v>
      </c>
      <c r="D36" s="211">
        <v>4</v>
      </c>
    </row>
    <row r="37" spans="1:4" x14ac:dyDescent="0.25">
      <c r="A37" s="214" t="s">
        <v>500</v>
      </c>
      <c r="B37" s="211">
        <v>0</v>
      </c>
      <c r="C37" s="211">
        <v>0</v>
      </c>
      <c r="D37" s="211">
        <v>0</v>
      </c>
    </row>
    <row r="38" spans="1:4" x14ac:dyDescent="0.25">
      <c r="A38" s="214" t="s">
        <v>499</v>
      </c>
      <c r="B38" s="211">
        <v>0</v>
      </c>
      <c r="C38" s="211">
        <v>0</v>
      </c>
      <c r="D38" s="211">
        <v>0</v>
      </c>
    </row>
    <row r="39" spans="1:4" x14ac:dyDescent="0.25">
      <c r="A39" s="214" t="s">
        <v>94</v>
      </c>
      <c r="B39" s="211">
        <v>0</v>
      </c>
      <c r="C39" s="211">
        <v>0</v>
      </c>
      <c r="D39" s="211">
        <v>0</v>
      </c>
    </row>
    <row r="40" spans="1:4" x14ac:dyDescent="0.25">
      <c r="A40" s="214" t="s">
        <v>499</v>
      </c>
      <c r="B40" s="211"/>
      <c r="C40" s="211"/>
      <c r="D40" s="211"/>
    </row>
    <row r="41" spans="1:4" ht="30" x14ac:dyDescent="0.25">
      <c r="A41" s="214" t="s">
        <v>347</v>
      </c>
      <c r="B41" s="211"/>
      <c r="C41" s="211"/>
      <c r="D41" s="211"/>
    </row>
    <row r="42" spans="1:4" x14ac:dyDescent="0.25">
      <c r="A42" s="214" t="s">
        <v>499</v>
      </c>
      <c r="B42" s="211"/>
      <c r="C42" s="211"/>
      <c r="D42" s="211"/>
    </row>
    <row r="43" spans="1:4" x14ac:dyDescent="0.25">
      <c r="A43" s="214" t="s">
        <v>499</v>
      </c>
      <c r="B43" s="211"/>
      <c r="C43" s="211"/>
      <c r="D43" s="211"/>
    </row>
    <row r="44" spans="1:4" ht="30" x14ac:dyDescent="0.25">
      <c r="A44" s="214" t="s">
        <v>427</v>
      </c>
      <c r="B44" s="211"/>
      <c r="C44" s="211"/>
      <c r="D44" s="211"/>
    </row>
    <row r="45" spans="1:4" x14ac:dyDescent="0.25">
      <c r="A45" s="214" t="s">
        <v>499</v>
      </c>
      <c r="B45" s="211"/>
      <c r="C45" s="211"/>
      <c r="D45" s="211"/>
    </row>
    <row r="46" spans="1:4" x14ac:dyDescent="0.25">
      <c r="A46" s="214" t="s">
        <v>499</v>
      </c>
      <c r="B46" s="211"/>
      <c r="C46" s="211"/>
      <c r="D46" s="211"/>
    </row>
    <row r="47" spans="1:4" x14ac:dyDescent="0.25">
      <c r="A47" s="214" t="s">
        <v>469</v>
      </c>
      <c r="B47" s="211"/>
      <c r="C47" s="211"/>
      <c r="D47" s="211"/>
    </row>
    <row r="48" spans="1:4" x14ac:dyDescent="0.25">
      <c r="A48" s="214" t="s">
        <v>499</v>
      </c>
      <c r="B48" s="211"/>
      <c r="C48" s="211"/>
      <c r="D48" s="211"/>
    </row>
    <row r="49" spans="1:4" x14ac:dyDescent="0.25">
      <c r="A49" s="214" t="s">
        <v>499</v>
      </c>
      <c r="B49" s="211"/>
      <c r="C49" s="211"/>
      <c r="D49" s="211"/>
    </row>
    <row r="50" spans="1:4" ht="30" x14ac:dyDescent="0.25">
      <c r="A50" s="214" t="s">
        <v>475</v>
      </c>
      <c r="B50" s="211"/>
      <c r="C50" s="211"/>
      <c r="D50" s="211"/>
    </row>
    <row r="51" spans="1:4" x14ac:dyDescent="0.25">
      <c r="A51" s="214" t="s">
        <v>499</v>
      </c>
      <c r="B51" s="211"/>
      <c r="C51" s="211"/>
      <c r="D51" s="211"/>
    </row>
    <row r="52" spans="1:4" x14ac:dyDescent="0.25">
      <c r="A52" s="214" t="s">
        <v>499</v>
      </c>
      <c r="B52" s="211"/>
      <c r="C52" s="211"/>
      <c r="D52" s="211"/>
    </row>
    <row r="53" spans="1:4" x14ac:dyDescent="0.25">
      <c r="A53" s="214" t="s">
        <v>492</v>
      </c>
      <c r="B53" s="211"/>
      <c r="C53" s="211"/>
      <c r="D53" s="211"/>
    </row>
    <row r="54" spans="1:4" x14ac:dyDescent="0.25">
      <c r="A54" s="214" t="s">
        <v>499</v>
      </c>
      <c r="B54" s="211"/>
      <c r="C54" s="211"/>
      <c r="D54" s="211"/>
    </row>
    <row r="55" spans="1:4" x14ac:dyDescent="0.25">
      <c r="A55" s="214" t="s">
        <v>499</v>
      </c>
      <c r="B55" s="211"/>
      <c r="C55" s="211"/>
      <c r="D55" s="211"/>
    </row>
    <row r="56" spans="1:4" ht="30" x14ac:dyDescent="0.25">
      <c r="A56" s="214" t="s">
        <v>390</v>
      </c>
      <c r="B56" s="211"/>
      <c r="C56" s="211"/>
      <c r="D56" s="211"/>
    </row>
    <row r="57" spans="1:4" ht="30" x14ac:dyDescent="0.25">
      <c r="A57" s="214" t="s">
        <v>269</v>
      </c>
      <c r="B57" s="211">
        <v>905</v>
      </c>
      <c r="C57" s="211">
        <v>905</v>
      </c>
      <c r="D57" s="211">
        <v>906</v>
      </c>
    </row>
    <row r="58" spans="1:4" x14ac:dyDescent="0.25">
      <c r="A58" s="214" t="s">
        <v>99</v>
      </c>
      <c r="B58" s="211">
        <v>905</v>
      </c>
      <c r="C58" s="211">
        <v>905</v>
      </c>
      <c r="D58" s="211">
        <v>906</v>
      </c>
    </row>
    <row r="59" spans="1:4" x14ac:dyDescent="0.25">
      <c r="A59" s="214" t="s">
        <v>102</v>
      </c>
      <c r="B59" s="211">
        <v>905</v>
      </c>
      <c r="C59" s="211">
        <v>905</v>
      </c>
      <c r="D59" s="211">
        <v>906</v>
      </c>
    </row>
    <row r="60" spans="1:4" ht="30" x14ac:dyDescent="0.25">
      <c r="A60" s="214" t="s">
        <v>267</v>
      </c>
      <c r="B60" s="211">
        <v>100</v>
      </c>
      <c r="C60" s="211">
        <v>100</v>
      </c>
      <c r="D60" s="211">
        <v>100</v>
      </c>
    </row>
    <row r="61" spans="1:4" x14ac:dyDescent="0.25">
      <c r="A61" s="214" t="s">
        <v>99</v>
      </c>
      <c r="B61" s="211">
        <v>100</v>
      </c>
      <c r="C61" s="211">
        <v>100</v>
      </c>
      <c r="D61" s="211">
        <v>100</v>
      </c>
    </row>
    <row r="62" spans="1:4" x14ac:dyDescent="0.25">
      <c r="A62" s="214" t="s">
        <v>102</v>
      </c>
      <c r="B62" s="211">
        <v>100</v>
      </c>
      <c r="C62" s="211">
        <v>100</v>
      </c>
      <c r="D62" s="211">
        <v>100</v>
      </c>
    </row>
    <row r="63" spans="1:4" ht="30" x14ac:dyDescent="0.25">
      <c r="A63" s="214" t="s">
        <v>272</v>
      </c>
      <c r="B63" s="211">
        <v>404</v>
      </c>
      <c r="C63" s="211">
        <v>404</v>
      </c>
      <c r="D63" s="211">
        <v>404</v>
      </c>
    </row>
    <row r="64" spans="1:4" x14ac:dyDescent="0.25">
      <c r="A64" s="214" t="s">
        <v>99</v>
      </c>
      <c r="B64" s="211">
        <v>404</v>
      </c>
      <c r="C64" s="211">
        <v>404</v>
      </c>
      <c r="D64" s="211">
        <v>404</v>
      </c>
    </row>
    <row r="65" spans="1:4" x14ac:dyDescent="0.25">
      <c r="A65" s="214" t="s">
        <v>94</v>
      </c>
      <c r="B65" s="211">
        <v>4</v>
      </c>
      <c r="C65" s="211">
        <v>4</v>
      </c>
      <c r="D65" s="211">
        <v>4</v>
      </c>
    </row>
    <row r="66" spans="1:4" x14ac:dyDescent="0.25">
      <c r="A66" s="216" t="s">
        <v>102</v>
      </c>
      <c r="B66" s="211">
        <v>400</v>
      </c>
      <c r="C66" s="211">
        <v>400</v>
      </c>
      <c r="D66" s="211">
        <v>400</v>
      </c>
    </row>
    <row r="67" spans="1:4" ht="30" x14ac:dyDescent="0.25">
      <c r="A67" s="214" t="s">
        <v>260</v>
      </c>
      <c r="B67" s="211">
        <v>50</v>
      </c>
      <c r="C67" s="211">
        <v>100</v>
      </c>
      <c r="D67" s="211">
        <v>150</v>
      </c>
    </row>
    <row r="68" spans="1:4" x14ac:dyDescent="0.25">
      <c r="A68" s="214" t="s">
        <v>99</v>
      </c>
      <c r="B68" s="211">
        <v>50</v>
      </c>
      <c r="C68" s="211">
        <v>100</v>
      </c>
      <c r="D68" s="211">
        <v>150</v>
      </c>
    </row>
    <row r="69" spans="1:4" x14ac:dyDescent="0.25">
      <c r="A69" s="214" t="s">
        <v>94</v>
      </c>
      <c r="B69" s="211">
        <v>50</v>
      </c>
      <c r="C69" s="211">
        <v>100</v>
      </c>
      <c r="D69" s="211">
        <v>150</v>
      </c>
    </row>
    <row r="70" spans="1:4" ht="45" x14ac:dyDescent="0.25">
      <c r="A70" s="214" t="s">
        <v>402</v>
      </c>
      <c r="B70" s="211"/>
      <c r="C70" s="211"/>
      <c r="D70" s="211"/>
    </row>
    <row r="71" spans="1:4" ht="45" x14ac:dyDescent="0.25">
      <c r="A71" s="214" t="s">
        <v>170</v>
      </c>
      <c r="B71" s="211">
        <v>100</v>
      </c>
      <c r="C71" s="211">
        <v>100</v>
      </c>
      <c r="D71" s="211">
        <v>100</v>
      </c>
    </row>
    <row r="72" spans="1:4" x14ac:dyDescent="0.25">
      <c r="A72" s="214" t="s">
        <v>499</v>
      </c>
      <c r="B72" s="211">
        <v>100</v>
      </c>
      <c r="C72" s="211">
        <v>100</v>
      </c>
      <c r="D72" s="211">
        <v>100</v>
      </c>
    </row>
    <row r="73" spans="1:4" x14ac:dyDescent="0.25">
      <c r="A73" s="216" t="s">
        <v>145</v>
      </c>
      <c r="B73" s="211">
        <v>100</v>
      </c>
      <c r="C73" s="211">
        <v>100</v>
      </c>
      <c r="D73" s="211">
        <v>100</v>
      </c>
    </row>
    <row r="74" spans="1:4" x14ac:dyDescent="0.25">
      <c r="A74" s="214" t="s">
        <v>235</v>
      </c>
      <c r="B74" s="211">
        <v>3700</v>
      </c>
      <c r="C74" s="211">
        <v>3700</v>
      </c>
      <c r="D74" s="211">
        <v>3700</v>
      </c>
    </row>
    <row r="75" spans="1:4" x14ac:dyDescent="0.25">
      <c r="A75" s="214" t="s">
        <v>125</v>
      </c>
      <c r="B75" s="211">
        <v>3700</v>
      </c>
      <c r="C75" s="211">
        <v>3700</v>
      </c>
      <c r="D75" s="211">
        <v>3700</v>
      </c>
    </row>
    <row r="76" spans="1:4" x14ac:dyDescent="0.25">
      <c r="A76" s="214" t="s">
        <v>94</v>
      </c>
      <c r="B76" s="211">
        <v>200</v>
      </c>
      <c r="C76" s="211">
        <v>200</v>
      </c>
      <c r="D76" s="211">
        <v>200</v>
      </c>
    </row>
    <row r="77" spans="1:4" x14ac:dyDescent="0.25">
      <c r="A77" s="216" t="s">
        <v>102</v>
      </c>
      <c r="B77" s="211">
        <v>3500</v>
      </c>
      <c r="C77" s="211">
        <v>3500</v>
      </c>
      <c r="D77" s="211">
        <v>3500</v>
      </c>
    </row>
    <row r="78" spans="1:4" ht="30" x14ac:dyDescent="0.25">
      <c r="A78" s="214" t="s">
        <v>189</v>
      </c>
      <c r="B78" s="211">
        <v>130</v>
      </c>
      <c r="C78" s="211">
        <v>140</v>
      </c>
      <c r="D78" s="211">
        <v>150</v>
      </c>
    </row>
    <row r="79" spans="1:4" x14ac:dyDescent="0.25">
      <c r="A79" s="215" t="s">
        <v>124</v>
      </c>
      <c r="B79" s="211">
        <v>65</v>
      </c>
      <c r="C79" s="211">
        <v>70</v>
      </c>
      <c r="D79" s="211">
        <v>75</v>
      </c>
    </row>
    <row r="80" spans="1:4" x14ac:dyDescent="0.25">
      <c r="A80" s="216" t="s">
        <v>145</v>
      </c>
      <c r="B80" s="211">
        <v>65</v>
      </c>
      <c r="C80" s="211">
        <v>70</v>
      </c>
      <c r="D80" s="211">
        <v>75</v>
      </c>
    </row>
    <row r="81" spans="1:4" x14ac:dyDescent="0.25">
      <c r="A81" s="214" t="s">
        <v>123</v>
      </c>
      <c r="B81" s="211">
        <v>65</v>
      </c>
      <c r="C81" s="211">
        <v>70</v>
      </c>
      <c r="D81" s="211">
        <v>75</v>
      </c>
    </row>
    <row r="82" spans="1:4" x14ac:dyDescent="0.25">
      <c r="A82" s="214" t="s">
        <v>145</v>
      </c>
      <c r="B82" s="211">
        <v>65</v>
      </c>
      <c r="C82" s="211">
        <v>70</v>
      </c>
      <c r="D82" s="211">
        <v>75</v>
      </c>
    </row>
    <row r="83" spans="1:4" x14ac:dyDescent="0.25">
      <c r="A83" s="214" t="s">
        <v>219</v>
      </c>
      <c r="B83" s="211">
        <v>7001</v>
      </c>
      <c r="C83" s="211">
        <v>7001</v>
      </c>
      <c r="D83" s="211">
        <v>7001</v>
      </c>
    </row>
    <row r="84" spans="1:4" x14ac:dyDescent="0.25">
      <c r="A84" s="214" t="s">
        <v>123</v>
      </c>
      <c r="B84" s="211">
        <v>7001</v>
      </c>
      <c r="C84" s="211">
        <v>7001</v>
      </c>
      <c r="D84" s="211">
        <v>7001</v>
      </c>
    </row>
    <row r="85" spans="1:4" x14ac:dyDescent="0.25">
      <c r="A85" s="214" t="s">
        <v>94</v>
      </c>
      <c r="B85" s="211">
        <v>1</v>
      </c>
      <c r="C85" s="211">
        <v>1</v>
      </c>
      <c r="D85" s="211">
        <v>1</v>
      </c>
    </row>
    <row r="86" spans="1:4" x14ac:dyDescent="0.25">
      <c r="A86" s="216" t="s">
        <v>102</v>
      </c>
      <c r="B86" s="211">
        <v>7000</v>
      </c>
      <c r="C86" s="211">
        <v>7000</v>
      </c>
      <c r="D86" s="211">
        <v>7000</v>
      </c>
    </row>
    <row r="87" spans="1:4" ht="30" x14ac:dyDescent="0.25">
      <c r="A87" s="214" t="s">
        <v>427</v>
      </c>
      <c r="B87" s="211"/>
      <c r="C87" s="211"/>
      <c r="D87" s="211"/>
    </row>
    <row r="88" spans="1:4" ht="30" x14ac:dyDescent="0.25">
      <c r="A88" s="214" t="s">
        <v>244</v>
      </c>
      <c r="B88" s="211">
        <v>113</v>
      </c>
      <c r="C88" s="211">
        <v>113</v>
      </c>
      <c r="D88" s="211">
        <v>113</v>
      </c>
    </row>
    <row r="89" spans="1:4" x14ac:dyDescent="0.25">
      <c r="A89" s="214" t="s">
        <v>99</v>
      </c>
      <c r="B89" s="211">
        <v>113</v>
      </c>
      <c r="C89" s="211">
        <v>113</v>
      </c>
      <c r="D89" s="211">
        <v>113</v>
      </c>
    </row>
    <row r="90" spans="1:4" x14ac:dyDescent="0.25">
      <c r="A90" s="214" t="s">
        <v>94</v>
      </c>
      <c r="B90" s="211">
        <v>53</v>
      </c>
      <c r="C90" s="211">
        <v>53</v>
      </c>
      <c r="D90" s="211">
        <v>53</v>
      </c>
    </row>
    <row r="91" spans="1:4" x14ac:dyDescent="0.25">
      <c r="A91" s="216" t="s">
        <v>102</v>
      </c>
      <c r="B91" s="211">
        <v>60</v>
      </c>
      <c r="C91" s="211">
        <v>60</v>
      </c>
      <c r="D91" s="211">
        <v>60</v>
      </c>
    </row>
    <row r="92" spans="1:4" ht="30" x14ac:dyDescent="0.25">
      <c r="A92" s="214" t="s">
        <v>254</v>
      </c>
      <c r="B92" s="211">
        <v>4045</v>
      </c>
      <c r="C92" s="211">
        <v>4324</v>
      </c>
      <c r="D92" s="211">
        <v>4654</v>
      </c>
    </row>
    <row r="93" spans="1:4" x14ac:dyDescent="0.25">
      <c r="A93" s="215" t="s">
        <v>99</v>
      </c>
      <c r="B93" s="211">
        <v>367</v>
      </c>
      <c r="C93" s="211">
        <v>450</v>
      </c>
      <c r="D93" s="211">
        <v>483</v>
      </c>
    </row>
    <row r="94" spans="1:4" x14ac:dyDescent="0.25">
      <c r="A94" s="216" t="s">
        <v>94</v>
      </c>
      <c r="B94" s="211">
        <v>17</v>
      </c>
      <c r="C94" s="211">
        <v>20</v>
      </c>
      <c r="D94" s="211">
        <v>23</v>
      </c>
    </row>
    <row r="95" spans="1:4" x14ac:dyDescent="0.25">
      <c r="A95" s="216" t="s">
        <v>102</v>
      </c>
      <c r="B95" s="211">
        <v>350</v>
      </c>
      <c r="C95" s="211">
        <v>430</v>
      </c>
      <c r="D95" s="211">
        <v>460</v>
      </c>
    </row>
    <row r="96" spans="1:4" x14ac:dyDescent="0.25">
      <c r="A96" s="215" t="s">
        <v>127</v>
      </c>
      <c r="B96" s="211">
        <v>11</v>
      </c>
      <c r="C96" s="211">
        <v>13</v>
      </c>
      <c r="D96" s="211">
        <v>16</v>
      </c>
    </row>
    <row r="97" spans="1:4" x14ac:dyDescent="0.25">
      <c r="A97" s="216" t="s">
        <v>94</v>
      </c>
      <c r="B97" s="211">
        <v>1</v>
      </c>
      <c r="C97" s="211">
        <v>1</v>
      </c>
      <c r="D97" s="211">
        <v>1</v>
      </c>
    </row>
    <row r="98" spans="1:4" x14ac:dyDescent="0.25">
      <c r="A98" s="216" t="s">
        <v>102</v>
      </c>
      <c r="B98" s="211">
        <v>10</v>
      </c>
      <c r="C98" s="211">
        <v>12</v>
      </c>
      <c r="D98" s="211">
        <v>15</v>
      </c>
    </row>
    <row r="99" spans="1:4" x14ac:dyDescent="0.25">
      <c r="A99" s="214" t="s">
        <v>121</v>
      </c>
      <c r="B99" s="211">
        <v>33</v>
      </c>
      <c r="C99" s="211">
        <v>55</v>
      </c>
      <c r="D99" s="211">
        <v>15</v>
      </c>
    </row>
    <row r="100" spans="1:4" x14ac:dyDescent="0.25">
      <c r="A100" s="214" t="s">
        <v>94</v>
      </c>
      <c r="B100" s="211">
        <v>13</v>
      </c>
      <c r="C100" s="211">
        <v>15</v>
      </c>
      <c r="D100" s="211">
        <v>15</v>
      </c>
    </row>
    <row r="101" spans="1:4" x14ac:dyDescent="0.25">
      <c r="A101" s="216" t="s">
        <v>102</v>
      </c>
      <c r="B101" s="211">
        <v>20</v>
      </c>
      <c r="C101" s="211">
        <v>40</v>
      </c>
      <c r="D101" s="211">
        <v>0</v>
      </c>
    </row>
    <row r="102" spans="1:4" x14ac:dyDescent="0.25">
      <c r="A102" s="215" t="s">
        <v>126</v>
      </c>
      <c r="B102" s="211">
        <v>111</v>
      </c>
      <c r="C102" s="211">
        <v>91</v>
      </c>
      <c r="D102" s="211">
        <v>115</v>
      </c>
    </row>
    <row r="103" spans="1:4" x14ac:dyDescent="0.25">
      <c r="A103" s="216" t="s">
        <v>94</v>
      </c>
      <c r="B103" s="211">
        <v>71</v>
      </c>
      <c r="C103" s="211">
        <v>71</v>
      </c>
      <c r="D103" s="211">
        <v>75</v>
      </c>
    </row>
    <row r="104" spans="1:4" x14ac:dyDescent="0.25">
      <c r="A104" s="216" t="s">
        <v>102</v>
      </c>
      <c r="B104" s="211">
        <v>40</v>
      </c>
      <c r="C104" s="211">
        <v>20</v>
      </c>
      <c r="D104" s="211">
        <v>40</v>
      </c>
    </row>
    <row r="105" spans="1:4" x14ac:dyDescent="0.25">
      <c r="A105" s="215" t="s">
        <v>125</v>
      </c>
      <c r="B105" s="211">
        <v>17</v>
      </c>
      <c r="C105" s="211">
        <v>17</v>
      </c>
      <c r="D105" s="211">
        <v>18</v>
      </c>
    </row>
    <row r="106" spans="1:4" x14ac:dyDescent="0.25">
      <c r="A106" s="216" t="s">
        <v>94</v>
      </c>
      <c r="B106" s="211">
        <v>2</v>
      </c>
      <c r="C106" s="211">
        <v>2</v>
      </c>
      <c r="D106" s="211">
        <v>3</v>
      </c>
    </row>
    <row r="107" spans="1:4" x14ac:dyDescent="0.25">
      <c r="A107" s="216" t="s">
        <v>102</v>
      </c>
      <c r="B107" s="211">
        <v>15</v>
      </c>
      <c r="C107" s="211">
        <v>15</v>
      </c>
      <c r="D107" s="211">
        <v>15</v>
      </c>
    </row>
    <row r="108" spans="1:4" x14ac:dyDescent="0.25">
      <c r="A108" s="215" t="s">
        <v>124</v>
      </c>
      <c r="B108" s="211">
        <v>110</v>
      </c>
      <c r="C108" s="211">
        <v>113</v>
      </c>
      <c r="D108" s="211">
        <v>115</v>
      </c>
    </row>
    <row r="109" spans="1:4" x14ac:dyDescent="0.25">
      <c r="A109" s="216" t="s">
        <v>94</v>
      </c>
      <c r="B109" s="211">
        <v>10</v>
      </c>
      <c r="C109" s="211">
        <v>13</v>
      </c>
      <c r="D109" s="211">
        <v>15</v>
      </c>
    </row>
    <row r="110" spans="1:4" x14ac:dyDescent="0.25">
      <c r="A110" s="216" t="s">
        <v>102</v>
      </c>
      <c r="B110" s="211">
        <v>100</v>
      </c>
      <c r="C110" s="211">
        <v>100</v>
      </c>
      <c r="D110" s="211">
        <v>100</v>
      </c>
    </row>
    <row r="111" spans="1:4" x14ac:dyDescent="0.25">
      <c r="A111" s="215" t="s">
        <v>123</v>
      </c>
      <c r="B111" s="211">
        <v>3396</v>
      </c>
      <c r="C111" s="211">
        <v>3585</v>
      </c>
      <c r="D111" s="211">
        <v>3892</v>
      </c>
    </row>
    <row r="112" spans="1:4" x14ac:dyDescent="0.25">
      <c r="A112" s="216" t="s">
        <v>94</v>
      </c>
      <c r="B112" s="211">
        <v>184</v>
      </c>
      <c r="C112" s="211">
        <v>203</v>
      </c>
      <c r="D112" s="211">
        <v>232</v>
      </c>
    </row>
    <row r="113" spans="1:4" x14ac:dyDescent="0.25">
      <c r="A113" s="216" t="s">
        <v>102</v>
      </c>
      <c r="B113" s="211">
        <v>3212</v>
      </c>
      <c r="C113" s="211">
        <v>3382</v>
      </c>
      <c r="D113" s="211">
        <v>3660</v>
      </c>
    </row>
    <row r="114" spans="1:4" ht="45" x14ac:dyDescent="0.25">
      <c r="A114" s="214" t="s">
        <v>195</v>
      </c>
      <c r="B114" s="211">
        <v>1430</v>
      </c>
      <c r="C114" s="211">
        <v>1430</v>
      </c>
      <c r="D114" s="211">
        <v>1430</v>
      </c>
    </row>
    <row r="115" spans="1:4" x14ac:dyDescent="0.25">
      <c r="A115" s="215" t="s">
        <v>99</v>
      </c>
      <c r="B115" s="211">
        <v>260</v>
      </c>
      <c r="C115" s="211">
        <v>260</v>
      </c>
      <c r="D115" s="211">
        <v>260</v>
      </c>
    </row>
    <row r="116" spans="1:4" x14ac:dyDescent="0.25">
      <c r="A116" s="216" t="s">
        <v>94</v>
      </c>
      <c r="B116" s="211">
        <v>10</v>
      </c>
      <c r="C116" s="211">
        <v>10</v>
      </c>
      <c r="D116" s="211">
        <v>10</v>
      </c>
    </row>
    <row r="117" spans="1:4" x14ac:dyDescent="0.25">
      <c r="A117" s="216" t="s">
        <v>102</v>
      </c>
      <c r="B117" s="211">
        <v>250</v>
      </c>
      <c r="C117" s="211">
        <v>250</v>
      </c>
      <c r="D117" s="211">
        <v>250</v>
      </c>
    </row>
    <row r="118" spans="1:4" x14ac:dyDescent="0.25">
      <c r="A118" s="214" t="s">
        <v>121</v>
      </c>
      <c r="B118" s="211">
        <v>32</v>
      </c>
      <c r="C118" s="211">
        <v>32</v>
      </c>
      <c r="D118" s="211">
        <v>32</v>
      </c>
    </row>
    <row r="119" spans="1:4" x14ac:dyDescent="0.25">
      <c r="A119" s="214" t="s">
        <v>94</v>
      </c>
      <c r="B119" s="211">
        <v>2</v>
      </c>
      <c r="C119" s="211">
        <v>2</v>
      </c>
      <c r="D119" s="211">
        <v>2</v>
      </c>
    </row>
    <row r="120" spans="1:4" x14ac:dyDescent="0.25">
      <c r="A120" s="216" t="s">
        <v>102</v>
      </c>
      <c r="B120" s="211">
        <v>30</v>
      </c>
      <c r="C120" s="211">
        <v>30</v>
      </c>
      <c r="D120" s="211">
        <v>30</v>
      </c>
    </row>
    <row r="121" spans="1:4" x14ac:dyDescent="0.25">
      <c r="A121" s="215" t="s">
        <v>126</v>
      </c>
      <c r="B121" s="211">
        <v>208</v>
      </c>
      <c r="C121" s="211">
        <v>208</v>
      </c>
      <c r="D121" s="211">
        <v>208</v>
      </c>
    </row>
    <row r="122" spans="1:4" x14ac:dyDescent="0.25">
      <c r="A122" s="216" t="s">
        <v>94</v>
      </c>
      <c r="B122" s="211">
        <v>8</v>
      </c>
      <c r="C122" s="211">
        <v>8</v>
      </c>
      <c r="D122" s="211">
        <v>8</v>
      </c>
    </row>
    <row r="123" spans="1:4" x14ac:dyDescent="0.25">
      <c r="A123" s="216" t="s">
        <v>102</v>
      </c>
      <c r="B123" s="211">
        <v>200</v>
      </c>
      <c r="C123" s="211">
        <v>200</v>
      </c>
      <c r="D123" s="211">
        <v>200</v>
      </c>
    </row>
    <row r="124" spans="1:4" x14ac:dyDescent="0.25">
      <c r="A124" s="215" t="s">
        <v>125</v>
      </c>
      <c r="B124" s="211">
        <v>510</v>
      </c>
      <c r="C124" s="211">
        <v>510</v>
      </c>
      <c r="D124" s="211">
        <v>510</v>
      </c>
    </row>
    <row r="125" spans="1:4" x14ac:dyDescent="0.25">
      <c r="A125" s="216" t="s">
        <v>94</v>
      </c>
      <c r="B125" s="211">
        <v>10</v>
      </c>
      <c r="C125" s="211">
        <v>10</v>
      </c>
      <c r="D125" s="211">
        <v>10</v>
      </c>
    </row>
    <row r="126" spans="1:4" x14ac:dyDescent="0.25">
      <c r="A126" s="216" t="s">
        <v>102</v>
      </c>
      <c r="B126" s="211">
        <v>500</v>
      </c>
      <c r="C126" s="211">
        <v>500</v>
      </c>
      <c r="D126" s="211">
        <v>500</v>
      </c>
    </row>
    <row r="127" spans="1:4" x14ac:dyDescent="0.25">
      <c r="A127" s="215" t="s">
        <v>124</v>
      </c>
      <c r="B127" s="211">
        <v>210</v>
      </c>
      <c r="C127" s="211">
        <v>210</v>
      </c>
      <c r="D127" s="211">
        <v>210</v>
      </c>
    </row>
    <row r="128" spans="1:4" x14ac:dyDescent="0.25">
      <c r="A128" s="216" t="s">
        <v>94</v>
      </c>
      <c r="B128" s="211">
        <v>10</v>
      </c>
      <c r="C128" s="211">
        <v>10</v>
      </c>
      <c r="D128" s="211">
        <v>10</v>
      </c>
    </row>
    <row r="129" spans="1:4" x14ac:dyDescent="0.25">
      <c r="A129" s="216" t="s">
        <v>102</v>
      </c>
      <c r="B129" s="211">
        <v>200</v>
      </c>
      <c r="C129" s="211">
        <v>200</v>
      </c>
      <c r="D129" s="211">
        <v>200</v>
      </c>
    </row>
    <row r="130" spans="1:4" x14ac:dyDescent="0.25">
      <c r="A130" s="215" t="s">
        <v>123</v>
      </c>
      <c r="B130" s="211">
        <v>210</v>
      </c>
      <c r="C130" s="211">
        <v>210</v>
      </c>
      <c r="D130" s="211">
        <v>210</v>
      </c>
    </row>
    <row r="131" spans="1:4" x14ac:dyDescent="0.25">
      <c r="A131" s="216" t="s">
        <v>94</v>
      </c>
      <c r="B131" s="211">
        <v>10</v>
      </c>
      <c r="C131" s="211">
        <v>10</v>
      </c>
      <c r="D131" s="211">
        <v>10</v>
      </c>
    </row>
    <row r="132" spans="1:4" x14ac:dyDescent="0.25">
      <c r="A132" s="216" t="s">
        <v>102</v>
      </c>
      <c r="B132" s="211">
        <v>200</v>
      </c>
      <c r="C132" s="211">
        <v>200</v>
      </c>
      <c r="D132" s="211">
        <v>200</v>
      </c>
    </row>
    <row r="133" spans="1:4" x14ac:dyDescent="0.25">
      <c r="A133" s="214" t="s">
        <v>211</v>
      </c>
      <c r="B133" s="211">
        <v>6750</v>
      </c>
      <c r="C133" s="211">
        <v>6870</v>
      </c>
      <c r="D133" s="211">
        <v>7000</v>
      </c>
    </row>
    <row r="134" spans="1:4" x14ac:dyDescent="0.25">
      <c r="A134" s="214" t="s">
        <v>126</v>
      </c>
      <c r="B134" s="211">
        <v>6750</v>
      </c>
      <c r="C134" s="211">
        <v>6870</v>
      </c>
      <c r="D134" s="211">
        <v>7000</v>
      </c>
    </row>
    <row r="135" spans="1:4" x14ac:dyDescent="0.25">
      <c r="A135" s="214" t="s">
        <v>94</v>
      </c>
      <c r="B135" s="211">
        <v>250</v>
      </c>
      <c r="C135" s="211">
        <v>270</v>
      </c>
      <c r="D135" s="211">
        <v>300</v>
      </c>
    </row>
    <row r="136" spans="1:4" x14ac:dyDescent="0.25">
      <c r="A136" s="216" t="s">
        <v>102</v>
      </c>
      <c r="B136" s="211">
        <v>6500</v>
      </c>
      <c r="C136" s="211">
        <v>6600</v>
      </c>
      <c r="D136" s="211">
        <v>6700</v>
      </c>
    </row>
    <row r="137" spans="1:4" ht="30" x14ac:dyDescent="0.25">
      <c r="A137" s="214" t="s">
        <v>238</v>
      </c>
      <c r="B137" s="211">
        <v>194</v>
      </c>
      <c r="C137" s="211">
        <v>194</v>
      </c>
      <c r="D137" s="211">
        <v>194</v>
      </c>
    </row>
    <row r="138" spans="1:4" x14ac:dyDescent="0.25">
      <c r="A138" s="215" t="s">
        <v>99</v>
      </c>
      <c r="B138" s="211">
        <v>101</v>
      </c>
      <c r="C138" s="211">
        <v>101</v>
      </c>
      <c r="D138" s="211">
        <v>101</v>
      </c>
    </row>
    <row r="139" spans="1:4" x14ac:dyDescent="0.25">
      <c r="A139" s="216" t="s">
        <v>94</v>
      </c>
      <c r="B139" s="211">
        <v>1</v>
      </c>
      <c r="C139" s="211">
        <v>1</v>
      </c>
      <c r="D139" s="211">
        <v>1</v>
      </c>
    </row>
    <row r="140" spans="1:4" x14ac:dyDescent="0.25">
      <c r="A140" s="216" t="s">
        <v>102</v>
      </c>
      <c r="B140" s="211">
        <v>100</v>
      </c>
      <c r="C140" s="211">
        <v>100</v>
      </c>
      <c r="D140" s="211">
        <v>100</v>
      </c>
    </row>
    <row r="141" spans="1:4" x14ac:dyDescent="0.25">
      <c r="A141" s="214" t="s">
        <v>121</v>
      </c>
      <c r="B141" s="211">
        <v>21</v>
      </c>
      <c r="C141" s="211">
        <v>21</v>
      </c>
      <c r="D141" s="211">
        <v>21</v>
      </c>
    </row>
    <row r="142" spans="1:4" x14ac:dyDescent="0.25">
      <c r="A142" s="214" t="s">
        <v>94</v>
      </c>
      <c r="B142" s="211">
        <v>1</v>
      </c>
      <c r="C142" s="211">
        <v>1</v>
      </c>
      <c r="D142" s="211">
        <v>1</v>
      </c>
    </row>
    <row r="143" spans="1:4" x14ac:dyDescent="0.25">
      <c r="A143" s="216" t="s">
        <v>102</v>
      </c>
      <c r="B143" s="211">
        <v>20</v>
      </c>
      <c r="C143" s="211">
        <v>20</v>
      </c>
      <c r="D143" s="211">
        <v>20</v>
      </c>
    </row>
    <row r="144" spans="1:4" x14ac:dyDescent="0.25">
      <c r="A144" s="215" t="s">
        <v>126</v>
      </c>
      <c r="B144" s="211">
        <v>21</v>
      </c>
      <c r="C144" s="211">
        <v>21</v>
      </c>
      <c r="D144" s="211">
        <v>21</v>
      </c>
    </row>
    <row r="145" spans="1:4" x14ac:dyDescent="0.25">
      <c r="A145" s="216" t="s">
        <v>94</v>
      </c>
      <c r="B145" s="211">
        <v>1</v>
      </c>
      <c r="C145" s="211">
        <v>1</v>
      </c>
      <c r="D145" s="211">
        <v>1</v>
      </c>
    </row>
    <row r="146" spans="1:4" x14ac:dyDescent="0.25">
      <c r="A146" s="216" t="s">
        <v>102</v>
      </c>
      <c r="B146" s="211">
        <v>20</v>
      </c>
      <c r="C146" s="211">
        <v>20</v>
      </c>
      <c r="D146" s="211">
        <v>20</v>
      </c>
    </row>
    <row r="147" spans="1:4" x14ac:dyDescent="0.25">
      <c r="A147" s="215" t="s">
        <v>123</v>
      </c>
      <c r="B147" s="211">
        <v>51</v>
      </c>
      <c r="C147" s="211">
        <v>51</v>
      </c>
      <c r="D147" s="211">
        <v>51</v>
      </c>
    </row>
    <row r="148" spans="1:4" x14ac:dyDescent="0.25">
      <c r="A148" s="216" t="s">
        <v>94</v>
      </c>
      <c r="B148" s="211">
        <v>1</v>
      </c>
      <c r="C148" s="211">
        <v>1</v>
      </c>
      <c r="D148" s="211">
        <v>1</v>
      </c>
    </row>
    <row r="149" spans="1:4" x14ac:dyDescent="0.25">
      <c r="A149" s="216" t="s">
        <v>102</v>
      </c>
      <c r="B149" s="211">
        <v>50</v>
      </c>
      <c r="C149" s="211">
        <v>50</v>
      </c>
      <c r="D149" s="211">
        <v>50</v>
      </c>
    </row>
    <row r="150" spans="1:4" x14ac:dyDescent="0.25">
      <c r="A150" s="214" t="s">
        <v>221</v>
      </c>
      <c r="B150" s="211">
        <v>50</v>
      </c>
      <c r="C150" s="211">
        <v>55</v>
      </c>
      <c r="D150" s="211">
        <v>60</v>
      </c>
    </row>
    <row r="151" spans="1:4" x14ac:dyDescent="0.25">
      <c r="A151" s="214" t="s">
        <v>126</v>
      </c>
      <c r="B151" s="211">
        <v>50</v>
      </c>
      <c r="C151" s="211">
        <v>55</v>
      </c>
      <c r="D151" s="211">
        <v>60</v>
      </c>
    </row>
    <row r="152" spans="1:4" x14ac:dyDescent="0.25">
      <c r="A152" s="214" t="s">
        <v>145</v>
      </c>
      <c r="B152" s="211">
        <v>50</v>
      </c>
      <c r="C152" s="211">
        <v>55</v>
      </c>
      <c r="D152" s="211">
        <v>60</v>
      </c>
    </row>
    <row r="153" spans="1:4" ht="30" x14ac:dyDescent="0.25">
      <c r="A153" s="214" t="s">
        <v>214</v>
      </c>
      <c r="B153" s="211">
        <v>10100</v>
      </c>
      <c r="C153" s="211">
        <v>10100</v>
      </c>
      <c r="D153" s="211">
        <v>10100</v>
      </c>
    </row>
    <row r="154" spans="1:4" x14ac:dyDescent="0.25">
      <c r="A154" s="214" t="s">
        <v>126</v>
      </c>
      <c r="B154" s="211">
        <v>10100</v>
      </c>
      <c r="C154" s="211">
        <v>10100</v>
      </c>
      <c r="D154" s="211">
        <v>10100</v>
      </c>
    </row>
    <row r="155" spans="1:4" x14ac:dyDescent="0.25">
      <c r="A155" s="214" t="s">
        <v>94</v>
      </c>
      <c r="B155" s="211">
        <v>100</v>
      </c>
      <c r="C155" s="211">
        <v>100</v>
      </c>
      <c r="D155" s="211">
        <v>100</v>
      </c>
    </row>
    <row r="156" spans="1:4" x14ac:dyDescent="0.25">
      <c r="A156" s="216" t="s">
        <v>102</v>
      </c>
      <c r="B156" s="211">
        <v>10000</v>
      </c>
      <c r="C156" s="211">
        <v>10000</v>
      </c>
      <c r="D156" s="211">
        <v>10000</v>
      </c>
    </row>
    <row r="157" spans="1:4" x14ac:dyDescent="0.25">
      <c r="A157" s="214" t="s">
        <v>233</v>
      </c>
      <c r="B157" s="211">
        <v>21</v>
      </c>
      <c r="C157" s="211">
        <v>21</v>
      </c>
      <c r="D157" s="211">
        <v>21</v>
      </c>
    </row>
    <row r="158" spans="1:4" x14ac:dyDescent="0.25">
      <c r="A158" s="214" t="s">
        <v>128</v>
      </c>
      <c r="B158" s="211">
        <v>21</v>
      </c>
      <c r="C158" s="211">
        <v>21</v>
      </c>
      <c r="D158" s="211">
        <v>21</v>
      </c>
    </row>
    <row r="159" spans="1:4" x14ac:dyDescent="0.25">
      <c r="A159" s="214" t="s">
        <v>94</v>
      </c>
      <c r="B159" s="211">
        <v>1</v>
      </c>
      <c r="C159" s="211">
        <v>1</v>
      </c>
      <c r="D159" s="211">
        <v>1</v>
      </c>
    </row>
    <row r="160" spans="1:4" x14ac:dyDescent="0.25">
      <c r="A160" s="216" t="s">
        <v>102</v>
      </c>
      <c r="B160" s="211">
        <v>20</v>
      </c>
      <c r="C160" s="211">
        <v>20</v>
      </c>
      <c r="D160" s="211">
        <v>20</v>
      </c>
    </row>
    <row r="161" spans="1:4" x14ac:dyDescent="0.25">
      <c r="A161" s="214" t="s">
        <v>230</v>
      </c>
      <c r="B161" s="211">
        <v>21</v>
      </c>
      <c r="C161" s="211">
        <v>21</v>
      </c>
      <c r="D161" s="211">
        <v>21</v>
      </c>
    </row>
    <row r="162" spans="1:4" x14ac:dyDescent="0.25">
      <c r="A162" s="214" t="s">
        <v>129</v>
      </c>
      <c r="B162" s="211">
        <v>21</v>
      </c>
      <c r="C162" s="211">
        <v>21</v>
      </c>
      <c r="D162" s="211">
        <v>21</v>
      </c>
    </row>
    <row r="163" spans="1:4" x14ac:dyDescent="0.25">
      <c r="A163" s="214" t="s">
        <v>94</v>
      </c>
      <c r="B163" s="211">
        <v>1</v>
      </c>
      <c r="C163" s="211">
        <v>1</v>
      </c>
      <c r="D163" s="211">
        <v>1</v>
      </c>
    </row>
    <row r="164" spans="1:4" x14ac:dyDescent="0.25">
      <c r="A164" s="216" t="s">
        <v>102</v>
      </c>
      <c r="B164" s="211">
        <v>20</v>
      </c>
      <c r="C164" s="211">
        <v>20</v>
      </c>
      <c r="D164" s="211">
        <v>20</v>
      </c>
    </row>
    <row r="165" spans="1:4" x14ac:dyDescent="0.25">
      <c r="A165" s="214" t="s">
        <v>246</v>
      </c>
      <c r="B165" s="211">
        <v>3281</v>
      </c>
      <c r="C165" s="211">
        <v>3974</v>
      </c>
      <c r="D165" s="211">
        <v>4944</v>
      </c>
    </row>
    <row r="166" spans="1:4" x14ac:dyDescent="0.25">
      <c r="A166" s="215" t="s">
        <v>129</v>
      </c>
      <c r="B166" s="211">
        <v>51</v>
      </c>
      <c r="C166" s="211">
        <v>51</v>
      </c>
      <c r="D166" s="211">
        <v>51</v>
      </c>
    </row>
    <row r="167" spans="1:4" x14ac:dyDescent="0.25">
      <c r="A167" s="216" t="s">
        <v>94</v>
      </c>
      <c r="B167" s="211">
        <v>1</v>
      </c>
      <c r="C167" s="211">
        <v>1</v>
      </c>
      <c r="D167" s="211">
        <v>1</v>
      </c>
    </row>
    <row r="168" spans="1:4" x14ac:dyDescent="0.25">
      <c r="A168" s="216" t="s">
        <v>102</v>
      </c>
      <c r="B168" s="211">
        <v>50</v>
      </c>
      <c r="C168" s="211">
        <v>50</v>
      </c>
      <c r="D168" s="211">
        <v>50</v>
      </c>
    </row>
    <row r="169" spans="1:4" x14ac:dyDescent="0.25">
      <c r="A169" s="215" t="s">
        <v>99</v>
      </c>
      <c r="B169" s="211">
        <v>1420</v>
      </c>
      <c r="C169" s="211">
        <v>1746</v>
      </c>
      <c r="D169" s="211">
        <v>2205</v>
      </c>
    </row>
    <row r="170" spans="1:4" x14ac:dyDescent="0.25">
      <c r="A170" s="216" t="s">
        <v>94</v>
      </c>
      <c r="B170" s="211">
        <v>74</v>
      </c>
      <c r="C170" s="211">
        <v>99</v>
      </c>
      <c r="D170" s="211">
        <v>133</v>
      </c>
    </row>
    <row r="171" spans="1:4" x14ac:dyDescent="0.25">
      <c r="A171" s="216" t="s">
        <v>102</v>
      </c>
      <c r="B171" s="211">
        <v>1346</v>
      </c>
      <c r="C171" s="211">
        <v>1647</v>
      </c>
      <c r="D171" s="211">
        <v>2072</v>
      </c>
    </row>
    <row r="172" spans="1:4" x14ac:dyDescent="0.25">
      <c r="A172" s="215" t="s">
        <v>130</v>
      </c>
      <c r="B172" s="211">
        <v>6</v>
      </c>
      <c r="C172" s="211">
        <v>6</v>
      </c>
      <c r="D172" s="211">
        <v>6</v>
      </c>
    </row>
    <row r="173" spans="1:4" x14ac:dyDescent="0.25">
      <c r="A173" s="216" t="s">
        <v>94</v>
      </c>
      <c r="B173" s="211">
        <v>1</v>
      </c>
      <c r="C173" s="211">
        <v>1</v>
      </c>
      <c r="D173" s="211">
        <v>1</v>
      </c>
    </row>
    <row r="174" spans="1:4" x14ac:dyDescent="0.25">
      <c r="A174" s="216" t="s">
        <v>102</v>
      </c>
      <c r="B174" s="211">
        <v>5</v>
      </c>
      <c r="C174" s="211">
        <v>5</v>
      </c>
      <c r="D174" s="211">
        <v>5</v>
      </c>
    </row>
    <row r="175" spans="1:4" x14ac:dyDescent="0.25">
      <c r="A175" s="215" t="s">
        <v>127</v>
      </c>
      <c r="B175" s="211">
        <v>0</v>
      </c>
      <c r="C175" s="211">
        <v>0</v>
      </c>
      <c r="D175" s="211">
        <v>21</v>
      </c>
    </row>
    <row r="176" spans="1:4" x14ac:dyDescent="0.25">
      <c r="A176" s="216" t="s">
        <v>94</v>
      </c>
      <c r="B176" s="211">
        <v>0</v>
      </c>
      <c r="C176" s="211">
        <v>0</v>
      </c>
      <c r="D176" s="211">
        <v>1</v>
      </c>
    </row>
    <row r="177" spans="1:4" x14ac:dyDescent="0.25">
      <c r="A177" s="216" t="s">
        <v>102</v>
      </c>
      <c r="B177" s="211">
        <v>0</v>
      </c>
      <c r="C177" s="211">
        <v>0</v>
      </c>
      <c r="D177" s="211">
        <v>20</v>
      </c>
    </row>
    <row r="178" spans="1:4" x14ac:dyDescent="0.25">
      <c r="A178" s="214" t="s">
        <v>121</v>
      </c>
      <c r="B178" s="211">
        <v>274</v>
      </c>
      <c r="C178" s="211">
        <v>290</v>
      </c>
      <c r="D178" s="211">
        <v>339</v>
      </c>
    </row>
    <row r="179" spans="1:4" x14ac:dyDescent="0.25">
      <c r="A179" s="214" t="s">
        <v>94</v>
      </c>
      <c r="B179" s="211">
        <v>14</v>
      </c>
      <c r="C179" s="211">
        <v>15</v>
      </c>
      <c r="D179" s="211">
        <v>19</v>
      </c>
    </row>
    <row r="180" spans="1:4" x14ac:dyDescent="0.25">
      <c r="A180" s="216" t="s">
        <v>102</v>
      </c>
      <c r="B180" s="211">
        <v>260</v>
      </c>
      <c r="C180" s="211">
        <v>275</v>
      </c>
      <c r="D180" s="211">
        <v>320</v>
      </c>
    </row>
    <row r="181" spans="1:4" x14ac:dyDescent="0.25">
      <c r="A181" s="215" t="s">
        <v>128</v>
      </c>
      <c r="B181" s="211">
        <v>0</v>
      </c>
      <c r="C181" s="211">
        <v>21</v>
      </c>
      <c r="D181" s="211">
        <v>0</v>
      </c>
    </row>
    <row r="182" spans="1:4" x14ac:dyDescent="0.25">
      <c r="A182" s="216" t="s">
        <v>94</v>
      </c>
      <c r="B182" s="211">
        <v>0</v>
      </c>
      <c r="C182" s="211">
        <v>1</v>
      </c>
      <c r="D182" s="211">
        <v>0</v>
      </c>
    </row>
    <row r="183" spans="1:4" x14ac:dyDescent="0.25">
      <c r="A183" s="216" t="s">
        <v>102</v>
      </c>
      <c r="B183" s="211">
        <v>0</v>
      </c>
      <c r="C183" s="211">
        <v>20</v>
      </c>
      <c r="D183" s="211">
        <v>0</v>
      </c>
    </row>
    <row r="184" spans="1:4" x14ac:dyDescent="0.25">
      <c r="A184" s="215" t="s">
        <v>126</v>
      </c>
      <c r="B184" s="211">
        <v>338</v>
      </c>
      <c r="C184" s="211">
        <v>348</v>
      </c>
      <c r="D184" s="211">
        <v>359</v>
      </c>
    </row>
    <row r="185" spans="1:4" x14ac:dyDescent="0.25">
      <c r="A185" s="216" t="s">
        <v>94</v>
      </c>
      <c r="B185" s="211">
        <v>22</v>
      </c>
      <c r="C185" s="211">
        <v>23</v>
      </c>
      <c r="D185" s="211">
        <v>24</v>
      </c>
    </row>
    <row r="186" spans="1:4" x14ac:dyDescent="0.25">
      <c r="A186" s="216" t="s">
        <v>102</v>
      </c>
      <c r="B186" s="211">
        <v>316</v>
      </c>
      <c r="C186" s="211">
        <v>325</v>
      </c>
      <c r="D186" s="211">
        <v>335</v>
      </c>
    </row>
    <row r="187" spans="1:4" x14ac:dyDescent="0.25">
      <c r="A187" s="215" t="s">
        <v>125</v>
      </c>
      <c r="B187" s="211">
        <v>0</v>
      </c>
      <c r="C187" s="211">
        <v>74</v>
      </c>
      <c r="D187" s="211">
        <v>0</v>
      </c>
    </row>
    <row r="188" spans="1:4" x14ac:dyDescent="0.25">
      <c r="A188" s="216" t="s">
        <v>94</v>
      </c>
      <c r="B188" s="211">
        <v>0</v>
      </c>
      <c r="C188" s="211">
        <v>4</v>
      </c>
      <c r="D188" s="211">
        <v>0</v>
      </c>
    </row>
    <row r="189" spans="1:4" x14ac:dyDescent="0.25">
      <c r="A189" s="216" t="s">
        <v>102</v>
      </c>
      <c r="B189" s="211">
        <v>0</v>
      </c>
      <c r="C189" s="211">
        <v>70</v>
      </c>
      <c r="D189" s="211">
        <v>0</v>
      </c>
    </row>
    <row r="190" spans="1:4" x14ac:dyDescent="0.25">
      <c r="A190" s="215" t="s">
        <v>124</v>
      </c>
      <c r="B190" s="211">
        <v>135</v>
      </c>
      <c r="C190" s="211">
        <v>135</v>
      </c>
      <c r="D190" s="211">
        <v>135</v>
      </c>
    </row>
    <row r="191" spans="1:4" x14ac:dyDescent="0.25">
      <c r="A191" s="216" t="s">
        <v>94</v>
      </c>
      <c r="B191" s="211">
        <v>7</v>
      </c>
      <c r="C191" s="211">
        <v>7</v>
      </c>
      <c r="D191" s="211">
        <v>7</v>
      </c>
    </row>
    <row r="192" spans="1:4" x14ac:dyDescent="0.25">
      <c r="A192" s="216" t="s">
        <v>102</v>
      </c>
      <c r="B192" s="211">
        <v>128</v>
      </c>
      <c r="C192" s="211">
        <v>128</v>
      </c>
      <c r="D192" s="211">
        <v>128</v>
      </c>
    </row>
    <row r="193" spans="1:4" x14ac:dyDescent="0.25">
      <c r="A193" s="215" t="s">
        <v>131</v>
      </c>
      <c r="B193" s="211">
        <v>52</v>
      </c>
      <c r="C193" s="211">
        <v>0</v>
      </c>
      <c r="D193" s="211">
        <v>0</v>
      </c>
    </row>
    <row r="194" spans="1:4" x14ac:dyDescent="0.25">
      <c r="A194" s="216" t="s">
        <v>94</v>
      </c>
      <c r="B194" s="211">
        <v>2</v>
      </c>
      <c r="C194" s="211">
        <v>0</v>
      </c>
      <c r="D194" s="211">
        <v>0</v>
      </c>
    </row>
    <row r="195" spans="1:4" x14ac:dyDescent="0.25">
      <c r="A195" s="216" t="s">
        <v>102</v>
      </c>
      <c r="B195" s="211">
        <v>50</v>
      </c>
      <c r="C195" s="211">
        <v>0</v>
      </c>
      <c r="D195" s="211">
        <v>0</v>
      </c>
    </row>
    <row r="196" spans="1:4" x14ac:dyDescent="0.25">
      <c r="A196" s="215" t="s">
        <v>123</v>
      </c>
      <c r="B196" s="211">
        <v>1005</v>
      </c>
      <c r="C196" s="211">
        <v>1303</v>
      </c>
      <c r="D196" s="211">
        <v>1828</v>
      </c>
    </row>
    <row r="197" spans="1:4" x14ac:dyDescent="0.25">
      <c r="A197" s="216" t="s">
        <v>94</v>
      </c>
      <c r="B197" s="211">
        <v>45</v>
      </c>
      <c r="C197" s="211">
        <v>58</v>
      </c>
      <c r="D197" s="211">
        <v>78</v>
      </c>
    </row>
    <row r="198" spans="1:4" x14ac:dyDescent="0.25">
      <c r="A198" s="216" t="s">
        <v>102</v>
      </c>
      <c r="B198" s="211">
        <v>960</v>
      </c>
      <c r="C198" s="211">
        <v>1245</v>
      </c>
      <c r="D198" s="211">
        <v>1750</v>
      </c>
    </row>
    <row r="199" spans="1:4" x14ac:dyDescent="0.25">
      <c r="A199" s="214" t="s">
        <v>227</v>
      </c>
      <c r="B199" s="211">
        <v>23</v>
      </c>
      <c r="C199" s="211">
        <v>23</v>
      </c>
      <c r="D199" s="211">
        <v>23</v>
      </c>
    </row>
    <row r="200" spans="1:4" x14ac:dyDescent="0.25">
      <c r="A200" s="214" t="s">
        <v>99</v>
      </c>
      <c r="B200" s="211">
        <v>23</v>
      </c>
      <c r="C200" s="211">
        <v>23</v>
      </c>
      <c r="D200" s="211">
        <v>23</v>
      </c>
    </row>
    <row r="201" spans="1:4" x14ac:dyDescent="0.25">
      <c r="A201" s="214" t="s">
        <v>94</v>
      </c>
      <c r="B201" s="211">
        <v>3</v>
      </c>
      <c r="C201" s="211">
        <v>3</v>
      </c>
      <c r="D201" s="211">
        <v>3</v>
      </c>
    </row>
    <row r="202" spans="1:4" x14ac:dyDescent="0.25">
      <c r="A202" s="216" t="s">
        <v>102</v>
      </c>
      <c r="B202" s="211">
        <v>20</v>
      </c>
      <c r="C202" s="211">
        <v>20</v>
      </c>
      <c r="D202" s="211">
        <v>20</v>
      </c>
    </row>
    <row r="203" spans="1:4" ht="45" x14ac:dyDescent="0.25">
      <c r="A203" s="214" t="s">
        <v>225</v>
      </c>
      <c r="B203" s="211">
        <v>4234</v>
      </c>
      <c r="C203" s="211">
        <v>4234</v>
      </c>
      <c r="D203" s="211">
        <v>4234</v>
      </c>
    </row>
    <row r="204" spans="1:4" x14ac:dyDescent="0.25">
      <c r="A204" s="214" t="s">
        <v>99</v>
      </c>
      <c r="B204" s="211">
        <v>4234</v>
      </c>
      <c r="C204" s="211">
        <v>4234</v>
      </c>
      <c r="D204" s="211">
        <v>4234</v>
      </c>
    </row>
    <row r="205" spans="1:4" x14ac:dyDescent="0.25">
      <c r="A205" s="214" t="s">
        <v>94</v>
      </c>
      <c r="B205" s="211">
        <v>204</v>
      </c>
      <c r="C205" s="211">
        <v>204</v>
      </c>
      <c r="D205" s="211">
        <v>204</v>
      </c>
    </row>
    <row r="206" spans="1:4" x14ac:dyDescent="0.25">
      <c r="A206" s="216" t="s">
        <v>102</v>
      </c>
      <c r="B206" s="211">
        <v>4030</v>
      </c>
      <c r="C206" s="211">
        <v>4030</v>
      </c>
      <c r="D206" s="211">
        <v>4030</v>
      </c>
    </row>
    <row r="207" spans="1:4" ht="30" x14ac:dyDescent="0.25">
      <c r="A207" s="214" t="s">
        <v>217</v>
      </c>
      <c r="B207" s="211">
        <v>1</v>
      </c>
      <c r="C207" s="211">
        <v>1</v>
      </c>
      <c r="D207" s="211">
        <v>1</v>
      </c>
    </row>
    <row r="208" spans="1:4" x14ac:dyDescent="0.25">
      <c r="A208" s="214" t="s">
        <v>126</v>
      </c>
      <c r="B208" s="211">
        <v>1</v>
      </c>
      <c r="C208" s="211">
        <v>1</v>
      </c>
      <c r="D208" s="211">
        <v>1</v>
      </c>
    </row>
    <row r="209" spans="1:4" x14ac:dyDescent="0.25">
      <c r="A209" s="214" t="s">
        <v>94</v>
      </c>
      <c r="B209" s="211">
        <v>1</v>
      </c>
      <c r="C209" s="211">
        <v>1</v>
      </c>
      <c r="D209" s="211">
        <v>1</v>
      </c>
    </row>
    <row r="210" spans="1:4" ht="30" x14ac:dyDescent="0.25">
      <c r="A210" s="214" t="s">
        <v>252</v>
      </c>
      <c r="B210" s="211">
        <v>360</v>
      </c>
      <c r="C210" s="211">
        <v>360</v>
      </c>
      <c r="D210" s="211">
        <v>360</v>
      </c>
    </row>
    <row r="211" spans="1:4" x14ac:dyDescent="0.25">
      <c r="A211" s="214" t="s">
        <v>123</v>
      </c>
      <c r="B211" s="211">
        <v>360</v>
      </c>
      <c r="C211" s="211">
        <v>360</v>
      </c>
      <c r="D211" s="211">
        <v>360</v>
      </c>
    </row>
    <row r="212" spans="1:4" x14ac:dyDescent="0.25">
      <c r="A212" s="214" t="s">
        <v>94</v>
      </c>
      <c r="B212" s="211">
        <v>60</v>
      </c>
      <c r="C212" s="211">
        <v>60</v>
      </c>
      <c r="D212" s="211">
        <v>60</v>
      </c>
    </row>
    <row r="213" spans="1:4" x14ac:dyDescent="0.25">
      <c r="A213" s="216" t="s">
        <v>102</v>
      </c>
      <c r="B213" s="211">
        <v>300</v>
      </c>
      <c r="C213" s="211">
        <v>300</v>
      </c>
      <c r="D213" s="211">
        <v>300</v>
      </c>
    </row>
    <row r="214" spans="1:4" ht="30" x14ac:dyDescent="0.25">
      <c r="A214" s="214" t="s">
        <v>475</v>
      </c>
      <c r="B214" s="211"/>
      <c r="C214" s="211"/>
      <c r="D214" s="211"/>
    </row>
    <row r="215" spans="1:4" ht="30" x14ac:dyDescent="0.25">
      <c r="A215" s="214" t="s">
        <v>311</v>
      </c>
      <c r="B215" s="211">
        <v>2</v>
      </c>
      <c r="C215" s="211">
        <v>2</v>
      </c>
      <c r="D215" s="211">
        <v>2</v>
      </c>
    </row>
    <row r="216" spans="1:4" x14ac:dyDescent="0.25">
      <c r="A216" s="214" t="s">
        <v>99</v>
      </c>
      <c r="B216" s="211">
        <v>2</v>
      </c>
      <c r="C216" s="211">
        <v>2</v>
      </c>
      <c r="D216" s="211">
        <v>2</v>
      </c>
    </row>
    <row r="217" spans="1:4" x14ac:dyDescent="0.25">
      <c r="A217" s="214" t="s">
        <v>94</v>
      </c>
      <c r="B217" s="211">
        <v>2</v>
      </c>
      <c r="C217" s="211">
        <v>2</v>
      </c>
      <c r="D217" s="211">
        <v>2</v>
      </c>
    </row>
    <row r="218" spans="1:4" x14ac:dyDescent="0.25">
      <c r="A218" s="214" t="s">
        <v>492</v>
      </c>
      <c r="B218" s="211"/>
      <c r="C218" s="211"/>
      <c r="D218" s="211"/>
    </row>
    <row r="219" spans="1:4" ht="30" x14ac:dyDescent="0.25">
      <c r="A219" s="214" t="s">
        <v>322</v>
      </c>
      <c r="B219" s="211">
        <v>5</v>
      </c>
      <c r="C219" s="211">
        <v>5</v>
      </c>
      <c r="D219" s="211">
        <v>5</v>
      </c>
    </row>
    <row r="220" spans="1:4" x14ac:dyDescent="0.25">
      <c r="A220" s="214" t="s">
        <v>99</v>
      </c>
      <c r="B220" s="211">
        <v>5</v>
      </c>
      <c r="C220" s="211">
        <v>5</v>
      </c>
      <c r="D220" s="211">
        <v>5</v>
      </c>
    </row>
    <row r="221" spans="1:4" x14ac:dyDescent="0.25">
      <c r="A221" s="214" t="s">
        <v>145</v>
      </c>
      <c r="B221" s="211">
        <v>5</v>
      </c>
      <c r="C221" s="211">
        <v>5</v>
      </c>
      <c r="D221" s="211">
        <v>5</v>
      </c>
    </row>
    <row r="222" spans="1:4" ht="45" x14ac:dyDescent="0.25">
      <c r="A222" s="214" t="s">
        <v>317</v>
      </c>
      <c r="B222" s="211">
        <v>8508</v>
      </c>
      <c r="C222" s="211">
        <v>10009</v>
      </c>
      <c r="D222" s="211">
        <v>13271</v>
      </c>
    </row>
    <row r="223" spans="1:4" x14ac:dyDescent="0.25">
      <c r="A223" s="215" t="s">
        <v>99</v>
      </c>
      <c r="B223" s="211">
        <v>8508</v>
      </c>
      <c r="C223" s="211">
        <v>10009</v>
      </c>
      <c r="D223" s="211">
        <v>13271</v>
      </c>
    </row>
    <row r="224" spans="1:4" x14ac:dyDescent="0.25">
      <c r="A224" s="216" t="s">
        <v>94</v>
      </c>
      <c r="B224" s="211">
        <v>8</v>
      </c>
      <c r="C224" s="211">
        <v>9</v>
      </c>
      <c r="D224" s="211">
        <v>11</v>
      </c>
    </row>
    <row r="225" spans="1:4" x14ac:dyDescent="0.25">
      <c r="A225" s="216" t="s">
        <v>102</v>
      </c>
      <c r="B225" s="211">
        <v>8500</v>
      </c>
      <c r="C225" s="211">
        <v>10000</v>
      </c>
      <c r="D225" s="211">
        <v>13260</v>
      </c>
    </row>
    <row r="226" spans="1:4" x14ac:dyDescent="0.25">
      <c r="A226" s="214" t="s">
        <v>501</v>
      </c>
      <c r="B226" s="211">
        <v>198362</v>
      </c>
      <c r="C226" s="211">
        <v>208244</v>
      </c>
      <c r="D226" s="211">
        <v>220985</v>
      </c>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workbookViewId="0">
      <selection activeCell="A5" sqref="A5:J5"/>
    </sheetView>
  </sheetViews>
  <sheetFormatPr defaultRowHeight="15" x14ac:dyDescent="0.25"/>
  <cols>
    <col min="6" max="6" width="13.85546875" customWidth="1"/>
    <col min="7" max="7" width="15.85546875" customWidth="1"/>
  </cols>
  <sheetData>
    <row r="2" spans="1:15" s="217" customFormat="1" ht="18.75" x14ac:dyDescent="0.3">
      <c r="A2" s="218" t="s">
        <v>502</v>
      </c>
    </row>
    <row r="4" spans="1:15" s="219" customFormat="1" ht="34.5" customHeight="1" x14ac:dyDescent="0.25">
      <c r="A4" s="444" t="s">
        <v>503</v>
      </c>
      <c r="B4" s="444"/>
      <c r="C4" s="444"/>
      <c r="D4" s="444"/>
      <c r="E4" s="444"/>
      <c r="F4" s="444"/>
      <c r="G4" s="444"/>
      <c r="H4" s="444"/>
      <c r="I4" s="444"/>
      <c r="J4" s="444"/>
    </row>
    <row r="5" spans="1:15" s="219" customFormat="1" ht="31.5" customHeight="1" x14ac:dyDescent="0.25">
      <c r="A5" s="444" t="s">
        <v>504</v>
      </c>
      <c r="B5" s="444"/>
      <c r="C5" s="444"/>
      <c r="D5" s="444"/>
      <c r="E5" s="444"/>
      <c r="F5" s="444"/>
      <c r="G5" s="444"/>
      <c r="H5" s="444"/>
      <c r="I5" s="444"/>
      <c r="J5" s="444"/>
    </row>
    <row r="6" spans="1:15" s="219" customFormat="1" ht="33.75" customHeight="1" x14ac:dyDescent="0.25">
      <c r="A6" s="444" t="s">
        <v>505</v>
      </c>
      <c r="B6" s="444"/>
      <c r="C6" s="444"/>
      <c r="D6" s="444"/>
      <c r="E6" s="444"/>
      <c r="F6" s="444"/>
      <c r="G6" s="444"/>
      <c r="H6" s="444"/>
      <c r="I6" s="444"/>
      <c r="J6" s="444"/>
    </row>
    <row r="7" spans="1:15" s="219" customFormat="1" ht="33" customHeight="1" x14ac:dyDescent="0.25">
      <c r="A7" s="444" t="s">
        <v>506</v>
      </c>
      <c r="B7" s="444"/>
      <c r="C7" s="444"/>
      <c r="D7" s="444"/>
      <c r="E7" s="444"/>
      <c r="F7" s="444"/>
      <c r="G7" s="444"/>
      <c r="H7" s="444"/>
      <c r="I7" s="444"/>
      <c r="J7" s="444"/>
      <c r="O7" s="219" t="s">
        <v>507</v>
      </c>
    </row>
    <row r="8" spans="1:15" s="219" customFormat="1" ht="15.75" x14ac:dyDescent="0.25">
      <c r="A8" s="444" t="s">
        <v>508</v>
      </c>
      <c r="B8" s="444"/>
      <c r="C8" s="444"/>
      <c r="D8" s="444"/>
      <c r="E8" s="444"/>
      <c r="F8" s="444"/>
      <c r="G8" s="444"/>
      <c r="H8" s="444"/>
      <c r="I8" s="444"/>
      <c r="J8" s="444"/>
      <c r="O8" s="219" t="s">
        <v>507</v>
      </c>
    </row>
    <row r="9" spans="1:15" s="211" customFormat="1" ht="183" customHeight="1" x14ac:dyDescent="0.25">
      <c r="A9" s="441" t="s">
        <v>509</v>
      </c>
      <c r="B9" s="442"/>
      <c r="C9" s="442"/>
      <c r="D9" s="442"/>
      <c r="E9" s="442"/>
      <c r="F9" s="442"/>
      <c r="G9" s="442"/>
      <c r="H9" s="442"/>
      <c r="I9" s="442"/>
      <c r="J9" s="443"/>
      <c r="O9" s="211" t="s">
        <v>510</v>
      </c>
    </row>
    <row r="10" spans="1:15" s="219" customFormat="1" ht="15.75" x14ac:dyDescent="0.25">
      <c r="A10" s="204"/>
      <c r="B10" s="204"/>
      <c r="C10" s="204"/>
      <c r="D10" s="204"/>
      <c r="E10" s="204"/>
      <c r="F10" s="204"/>
      <c r="G10" s="204"/>
      <c r="H10" s="204"/>
      <c r="I10" s="204"/>
      <c r="J10" s="204"/>
      <c r="O10" s="219" t="s">
        <v>510</v>
      </c>
    </row>
    <row r="11" spans="1:15" s="219" customFormat="1" ht="15.75" x14ac:dyDescent="0.25">
      <c r="A11" s="2" t="s">
        <v>511</v>
      </c>
    </row>
  </sheetData>
  <mergeCells count="6">
    <mergeCell ref="A9:J9"/>
    <mergeCell ref="A4:J4"/>
    <mergeCell ref="A5:J5"/>
    <mergeCell ref="A6:J6"/>
    <mergeCell ref="A7:J7"/>
    <mergeCell ref="A8:J8"/>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E1" sqref="E1:E3"/>
    </sheetView>
  </sheetViews>
  <sheetFormatPr defaultRowHeight="15" x14ac:dyDescent="0.25"/>
  <sheetData>
    <row r="1" spans="1:5" x14ac:dyDescent="0.25">
      <c r="A1">
        <v>2025</v>
      </c>
      <c r="C1" t="s">
        <v>95</v>
      </c>
      <c r="E1" t="s">
        <v>145</v>
      </c>
    </row>
    <row r="2" spans="1:5" x14ac:dyDescent="0.25">
      <c r="A2">
        <v>2026</v>
      </c>
      <c r="C2" t="s">
        <v>192</v>
      </c>
      <c r="E2" t="s">
        <v>94</v>
      </c>
    </row>
    <row r="3" spans="1:5" x14ac:dyDescent="0.25">
      <c r="A3">
        <v>2027</v>
      </c>
      <c r="E3" t="s">
        <v>102</v>
      </c>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23" sqref="B23"/>
    </sheetView>
  </sheetViews>
  <sheetFormatPr defaultRowHeight="15" x14ac:dyDescent="0.25"/>
  <cols>
    <col min="1" max="1" width="6.7109375" customWidth="1"/>
    <col min="2" max="2" width="119.7109375" customWidth="1"/>
    <col min="3" max="3" width="124.85546875" customWidth="1"/>
    <col min="4" max="4" width="75.140625" customWidth="1"/>
  </cols>
  <sheetData>
    <row r="1" spans="1:3" x14ac:dyDescent="0.25">
      <c r="A1" s="220"/>
      <c r="B1" s="221" t="s">
        <v>512</v>
      </c>
      <c r="C1" s="221" t="s">
        <v>513</v>
      </c>
    </row>
    <row r="2" spans="1:3" ht="30" x14ac:dyDescent="0.25">
      <c r="A2" s="222">
        <v>1</v>
      </c>
      <c r="B2" s="223" t="s">
        <v>514</v>
      </c>
      <c r="C2" s="220" t="s">
        <v>515</v>
      </c>
    </row>
    <row r="3" spans="1:3" x14ac:dyDescent="0.25">
      <c r="A3" s="222">
        <v>2</v>
      </c>
      <c r="B3" s="223" t="s">
        <v>500</v>
      </c>
      <c r="C3" s="220" t="s">
        <v>516</v>
      </c>
    </row>
    <row r="4" spans="1:3" ht="30" x14ac:dyDescent="0.25">
      <c r="A4" s="222">
        <v>3</v>
      </c>
      <c r="B4" s="223" t="s">
        <v>517</v>
      </c>
      <c r="C4" s="220" t="s">
        <v>518</v>
      </c>
    </row>
    <row r="5" spans="1:3" ht="30" x14ac:dyDescent="0.25">
      <c r="A5" s="222">
        <v>4</v>
      </c>
      <c r="B5" s="223" t="s">
        <v>519</v>
      </c>
      <c r="C5" s="220" t="s">
        <v>520</v>
      </c>
    </row>
    <row r="6" spans="1:3" x14ac:dyDescent="0.25">
      <c r="A6" s="222">
        <v>5</v>
      </c>
      <c r="B6" s="223" t="s">
        <v>521</v>
      </c>
      <c r="C6" s="220" t="s">
        <v>522</v>
      </c>
    </row>
    <row r="7" spans="1:3" x14ac:dyDescent="0.25">
      <c r="A7" s="222">
        <v>6</v>
      </c>
      <c r="B7" s="223" t="s">
        <v>523</v>
      </c>
      <c r="C7" s="220" t="s">
        <v>524</v>
      </c>
    </row>
    <row r="8" spans="1:3" ht="30" x14ac:dyDescent="0.25">
      <c r="A8" s="222">
        <v>7</v>
      </c>
      <c r="B8" s="223" t="s">
        <v>525</v>
      </c>
      <c r="C8" s="220" t="s">
        <v>526</v>
      </c>
    </row>
    <row r="9" spans="1:3" x14ac:dyDescent="0.25">
      <c r="A9" s="222">
        <v>8</v>
      </c>
      <c r="B9" s="223" t="s">
        <v>527</v>
      </c>
      <c r="C9" s="220" t="s">
        <v>528</v>
      </c>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election activeCell="G20" sqref="G20"/>
    </sheetView>
  </sheetViews>
  <sheetFormatPr defaultColWidth="9.140625" defaultRowHeight="18.75" x14ac:dyDescent="0.25"/>
  <cols>
    <col min="1" max="1" width="9.140625" style="224"/>
    <col min="2" max="2" width="8.5703125" style="225" customWidth="1"/>
    <col min="3" max="3" width="83.28515625" style="224" customWidth="1"/>
    <col min="4" max="4" width="65.140625" style="224" hidden="1" customWidth="1"/>
    <col min="5" max="16384" width="9.140625" style="224"/>
  </cols>
  <sheetData>
    <row r="1" spans="2:4" ht="18.75" customHeight="1" x14ac:dyDescent="0.25">
      <c r="B1" s="445" t="s">
        <v>529</v>
      </c>
      <c r="C1" s="446"/>
      <c r="D1" s="446"/>
    </row>
    <row r="2" spans="2:4" x14ac:dyDescent="0.25">
      <c r="B2" s="226" t="s">
        <v>530</v>
      </c>
      <c r="C2" s="227" t="s">
        <v>531</v>
      </c>
      <c r="D2" s="228" t="s">
        <v>532</v>
      </c>
    </row>
    <row r="3" spans="2:4" ht="56.25" customHeight="1" x14ac:dyDescent="0.25">
      <c r="B3" s="229" t="s">
        <v>533</v>
      </c>
      <c r="C3" s="230" t="s">
        <v>534</v>
      </c>
      <c r="D3" s="230" t="s">
        <v>535</v>
      </c>
    </row>
    <row r="4" spans="2:4" ht="72" customHeight="1" x14ac:dyDescent="0.25">
      <c r="B4" s="229" t="s">
        <v>536</v>
      </c>
      <c r="C4" s="230" t="s">
        <v>397</v>
      </c>
      <c r="D4" s="230" t="s">
        <v>537</v>
      </c>
    </row>
    <row r="5" spans="2:4" ht="120.75" customHeight="1" x14ac:dyDescent="0.25">
      <c r="B5" s="229" t="s">
        <v>538</v>
      </c>
      <c r="C5" s="230" t="s">
        <v>539</v>
      </c>
      <c r="D5" s="230" t="s">
        <v>540</v>
      </c>
    </row>
    <row r="6" spans="2:4" ht="57" customHeight="1" x14ac:dyDescent="0.25">
      <c r="B6" s="229" t="s">
        <v>541</v>
      </c>
      <c r="C6" s="230" t="s">
        <v>542</v>
      </c>
      <c r="D6" s="230" t="s">
        <v>543</v>
      </c>
    </row>
    <row r="7" spans="2:4" ht="140.25" customHeight="1" x14ac:dyDescent="0.25">
      <c r="B7" s="229" t="s">
        <v>544</v>
      </c>
      <c r="C7" s="230" t="s">
        <v>545</v>
      </c>
      <c r="D7" s="230" t="s">
        <v>546</v>
      </c>
    </row>
    <row r="8" spans="2:4" ht="152.25" customHeight="1" x14ac:dyDescent="0.25">
      <c r="B8" s="229" t="s">
        <v>547</v>
      </c>
      <c r="C8" s="230" t="s">
        <v>548</v>
      </c>
      <c r="D8" s="230" t="s">
        <v>549</v>
      </c>
    </row>
    <row r="9" spans="2:4" ht="75.75" customHeight="1" x14ac:dyDescent="0.25">
      <c r="B9" s="229" t="s">
        <v>550</v>
      </c>
      <c r="C9" s="230" t="s">
        <v>551</v>
      </c>
      <c r="D9" s="230" t="s">
        <v>552</v>
      </c>
    </row>
    <row r="10" spans="2:4" ht="79.5" customHeight="1" x14ac:dyDescent="0.25">
      <c r="B10" s="229" t="s">
        <v>553</v>
      </c>
      <c r="C10" s="230" t="s">
        <v>554</v>
      </c>
      <c r="D10" s="230" t="s">
        <v>555</v>
      </c>
    </row>
    <row r="11" spans="2:4" ht="95.25" customHeight="1" x14ac:dyDescent="0.25">
      <c r="B11" s="229" t="s">
        <v>556</v>
      </c>
      <c r="C11" s="230" t="s">
        <v>557</v>
      </c>
      <c r="D11" s="230" t="s">
        <v>558</v>
      </c>
    </row>
    <row r="12" spans="2:4" ht="76.5" customHeight="1" x14ac:dyDescent="0.25">
      <c r="B12" s="229" t="s">
        <v>559</v>
      </c>
      <c r="C12" s="230" t="s">
        <v>560</v>
      </c>
      <c r="D12" s="230" t="s">
        <v>561</v>
      </c>
    </row>
    <row r="13" spans="2:4" ht="94.5" customHeight="1" x14ac:dyDescent="0.25">
      <c r="B13" s="229" t="s">
        <v>562</v>
      </c>
      <c r="C13" s="230" t="s">
        <v>563</v>
      </c>
      <c r="D13" s="230" t="s">
        <v>564</v>
      </c>
    </row>
    <row r="14" spans="2:4" ht="112.5" customHeight="1" x14ac:dyDescent="0.25">
      <c r="B14" s="229" t="s">
        <v>565</v>
      </c>
      <c r="C14" s="230" t="s">
        <v>566</v>
      </c>
      <c r="D14" s="230" t="s">
        <v>567</v>
      </c>
    </row>
    <row r="15" spans="2:4" ht="99.75" customHeight="1" x14ac:dyDescent="0.25">
      <c r="B15" s="229" t="s">
        <v>568</v>
      </c>
      <c r="C15" s="230" t="s">
        <v>569</v>
      </c>
      <c r="D15" s="230" t="s">
        <v>570</v>
      </c>
    </row>
    <row r="16" spans="2:4" ht="114" customHeight="1" x14ac:dyDescent="0.25">
      <c r="B16" s="229" t="s">
        <v>571</v>
      </c>
      <c r="C16" s="230" t="s">
        <v>572</v>
      </c>
      <c r="D16" s="230" t="s">
        <v>573</v>
      </c>
    </row>
    <row r="17" spans="2:4" ht="38.25" customHeight="1" x14ac:dyDescent="0.25">
      <c r="B17" s="229" t="s">
        <v>574</v>
      </c>
      <c r="C17" s="230" t="s">
        <v>575</v>
      </c>
      <c r="D17" s="230" t="s">
        <v>576</v>
      </c>
    </row>
    <row r="18" spans="2:4" ht="63" customHeight="1" x14ac:dyDescent="0.25">
      <c r="B18" s="229" t="s">
        <v>577</v>
      </c>
      <c r="C18" s="230" t="s">
        <v>578</v>
      </c>
      <c r="D18" s="230" t="s">
        <v>579</v>
      </c>
    </row>
    <row r="19" spans="2:4" ht="63" customHeight="1" x14ac:dyDescent="0.25">
      <c r="B19" s="229" t="s">
        <v>580</v>
      </c>
      <c r="C19" s="230" t="s">
        <v>581</v>
      </c>
      <c r="D19" s="230" t="s">
        <v>579</v>
      </c>
    </row>
    <row r="20" spans="2:4" ht="63" customHeight="1" x14ac:dyDescent="0.25">
      <c r="B20" s="229" t="s">
        <v>582</v>
      </c>
      <c r="C20" s="230"/>
      <c r="D20" s="230" t="s">
        <v>579</v>
      </c>
    </row>
    <row r="21" spans="2:4" ht="63" customHeight="1" x14ac:dyDescent="0.25">
      <c r="B21" s="229" t="s">
        <v>583</v>
      </c>
      <c r="C21" s="230"/>
      <c r="D21" s="230" t="s">
        <v>579</v>
      </c>
    </row>
    <row r="22" spans="2:4" ht="63" customHeight="1" x14ac:dyDescent="0.25">
      <c r="B22" s="229" t="s">
        <v>584</v>
      </c>
      <c r="C22" s="230"/>
      <c r="D22" s="230" t="s">
        <v>579</v>
      </c>
    </row>
  </sheetData>
  <sortState ref="A3:E25">
    <sortCondition ref="A3:A25"/>
  </sortState>
  <mergeCells count="1">
    <mergeCell ref="B1:D1"/>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5"/>
  <sheetViews>
    <sheetView zoomScale="70" workbookViewId="0">
      <pane ySplit="11" topLeftCell="A12" activePane="bottomLeft" state="frozen"/>
      <selection pane="bottomLeft"/>
    </sheetView>
  </sheetViews>
  <sheetFormatPr defaultColWidth="9.140625" defaultRowHeight="12.75" x14ac:dyDescent="0.2"/>
  <cols>
    <col min="1" max="1" width="9.140625" style="2" customWidth="1"/>
    <col min="2" max="2" width="82.42578125" style="2" customWidth="1"/>
    <col min="3" max="3" width="52.7109375" style="1" hidden="1" customWidth="1"/>
    <col min="4" max="4" width="28.85546875" style="1" customWidth="1"/>
    <col min="5" max="12" width="0" style="1" hidden="1" customWidth="1"/>
    <col min="13" max="13" width="9.28515625" style="1" hidden="1" customWidth="1"/>
    <col min="14" max="15" width="0" style="1" hidden="1" customWidth="1"/>
    <col min="16" max="16" width="50.5703125" style="1" customWidth="1"/>
    <col min="17" max="17" width="9.140625" style="1"/>
    <col min="18" max="18" width="11.85546875" style="1" customWidth="1"/>
    <col min="19" max="19" width="11.140625" style="1" customWidth="1"/>
    <col min="20" max="20" width="9.140625" style="1"/>
    <col min="21" max="21" width="13.7109375" style="1" customWidth="1"/>
    <col min="22" max="16384" width="9.140625" style="1"/>
  </cols>
  <sheetData>
    <row r="1" spans="1:21" ht="77.25" hidden="1" customHeight="1" x14ac:dyDescent="0.3">
      <c r="A1" s="231" t="s">
        <v>585</v>
      </c>
      <c r="B1" s="232"/>
      <c r="C1" s="232"/>
      <c r="D1" s="232"/>
      <c r="E1" s="232"/>
      <c r="F1" s="232"/>
      <c r="G1" s="232"/>
      <c r="H1" s="232"/>
      <c r="I1" s="232"/>
      <c r="J1" s="232"/>
      <c r="K1" s="466"/>
      <c r="L1" s="466"/>
      <c r="M1" s="466"/>
      <c r="N1" s="466"/>
      <c r="O1" s="234"/>
      <c r="P1" s="234"/>
      <c r="Q1" s="3"/>
      <c r="R1" s="467" t="s">
        <v>0</v>
      </c>
      <c r="S1" s="467"/>
      <c r="T1" s="467"/>
    </row>
    <row r="2" spans="1:21" ht="18.75" hidden="1" customHeight="1" x14ac:dyDescent="0.3">
      <c r="A2" s="231" t="s">
        <v>586</v>
      </c>
      <c r="B2" s="232"/>
      <c r="C2" s="232"/>
      <c r="D2" s="232"/>
      <c r="E2" s="232"/>
      <c r="F2" s="232"/>
      <c r="G2" s="232"/>
      <c r="H2" s="232"/>
      <c r="I2" s="232"/>
      <c r="J2" s="232"/>
      <c r="K2" s="233"/>
      <c r="L2" s="233"/>
      <c r="M2" s="233"/>
      <c r="N2" s="233"/>
      <c r="O2" s="233"/>
      <c r="P2" s="233"/>
      <c r="Q2" s="210"/>
      <c r="R2" s="210"/>
      <c r="S2" s="210"/>
      <c r="T2" s="210"/>
    </row>
    <row r="3" spans="1:21" ht="18.75" hidden="1" customHeight="1" x14ac:dyDescent="0.3">
      <c r="A3" s="231" t="s">
        <v>587</v>
      </c>
      <c r="B3" s="232"/>
      <c r="C3" s="232"/>
      <c r="D3" s="232"/>
      <c r="E3" s="232"/>
      <c r="F3" s="232"/>
      <c r="G3" s="232"/>
      <c r="H3" s="232"/>
      <c r="I3" s="232"/>
      <c r="J3" s="232"/>
      <c r="K3" s="233"/>
      <c r="L3" s="233"/>
      <c r="M3" s="233"/>
      <c r="N3" s="233"/>
      <c r="O3" s="233"/>
      <c r="P3" s="233"/>
      <c r="Q3" s="210"/>
      <c r="R3" s="210"/>
      <c r="S3" s="210"/>
      <c r="T3" s="210" t="s">
        <v>588</v>
      </c>
    </row>
    <row r="4" spans="1:21" ht="18.75" hidden="1" customHeight="1" x14ac:dyDescent="0.3">
      <c r="A4" s="231" t="s">
        <v>589</v>
      </c>
      <c r="B4" s="232"/>
      <c r="C4" s="232"/>
      <c r="D4" s="232"/>
      <c r="E4" s="232"/>
      <c r="F4" s="232"/>
      <c r="G4" s="232"/>
      <c r="H4" s="232"/>
      <c r="I4" s="232"/>
      <c r="J4" s="232"/>
      <c r="K4" s="233"/>
      <c r="L4" s="233"/>
      <c r="M4" s="233"/>
      <c r="N4" s="233"/>
      <c r="O4" s="233"/>
      <c r="P4" s="233"/>
      <c r="Q4" s="210"/>
      <c r="R4" s="210"/>
      <c r="S4" s="210"/>
      <c r="T4" s="210"/>
    </row>
    <row r="5" spans="1:21" ht="18.75" hidden="1" customHeight="1" x14ac:dyDescent="0.3">
      <c r="A5" s="231" t="s">
        <v>590</v>
      </c>
      <c r="B5" s="232"/>
      <c r="C5" s="232"/>
      <c r="D5" s="232"/>
      <c r="E5" s="232"/>
      <c r="F5" s="232"/>
      <c r="G5" s="232"/>
      <c r="H5" s="232"/>
      <c r="I5" s="232"/>
      <c r="J5" s="232"/>
      <c r="K5" s="233"/>
      <c r="L5" s="233"/>
      <c r="M5" s="233"/>
      <c r="N5" s="233"/>
      <c r="O5" s="233"/>
      <c r="P5" s="233"/>
      <c r="Q5" s="210"/>
      <c r="R5" s="210"/>
      <c r="S5" s="210"/>
      <c r="T5" s="210"/>
    </row>
    <row r="6" spans="1:21" ht="91.5" customHeight="1" x14ac:dyDescent="0.2">
      <c r="A6" s="468" t="s">
        <v>591</v>
      </c>
      <c r="B6" s="468"/>
      <c r="C6" s="468"/>
      <c r="D6" s="468"/>
      <c r="E6" s="468"/>
      <c r="F6" s="468"/>
      <c r="G6" s="468"/>
      <c r="H6" s="468"/>
      <c r="I6" s="468"/>
      <c r="J6" s="468"/>
      <c r="K6" s="468"/>
      <c r="L6" s="468"/>
      <c r="M6" s="468"/>
      <c r="N6" s="468"/>
      <c r="O6" s="468"/>
      <c r="P6" s="468"/>
      <c r="Q6" s="468"/>
      <c r="R6" s="468"/>
      <c r="S6" s="468"/>
      <c r="T6" s="468"/>
      <c r="U6" s="468"/>
    </row>
    <row r="8" spans="1:21" s="3" customFormat="1" ht="27" customHeight="1" x14ac:dyDescent="0.2">
      <c r="A8" s="413" t="s">
        <v>8</v>
      </c>
      <c r="B8" s="469" t="s">
        <v>9</v>
      </c>
      <c r="C8" s="472" t="s">
        <v>592</v>
      </c>
      <c r="D8" s="472" t="s">
        <v>10</v>
      </c>
      <c r="E8" s="472" t="s">
        <v>593</v>
      </c>
      <c r="F8" s="472"/>
      <c r="G8" s="472"/>
      <c r="H8" s="472"/>
      <c r="I8" s="472"/>
      <c r="J8" s="472"/>
      <c r="K8" s="472"/>
      <c r="L8" s="472"/>
      <c r="M8" s="472"/>
      <c r="N8" s="472"/>
      <c r="O8" s="472"/>
      <c r="P8" s="472" t="s">
        <v>594</v>
      </c>
      <c r="Q8" s="463" t="s">
        <v>13</v>
      </c>
      <c r="R8" s="472" t="s">
        <v>595</v>
      </c>
      <c r="S8" s="472"/>
      <c r="T8" s="472"/>
      <c r="U8" s="472" t="s">
        <v>17</v>
      </c>
    </row>
    <row r="9" spans="1:21" s="3" customFormat="1" ht="27" customHeight="1" x14ac:dyDescent="0.2">
      <c r="A9" s="413"/>
      <c r="B9" s="470"/>
      <c r="C9" s="472"/>
      <c r="D9" s="472"/>
      <c r="E9" s="474" t="s">
        <v>596</v>
      </c>
      <c r="F9" s="474"/>
      <c r="G9" s="474"/>
      <c r="H9" s="474"/>
      <c r="I9" s="474"/>
      <c r="J9" s="474"/>
      <c r="K9" s="474" t="s">
        <v>597</v>
      </c>
      <c r="L9" s="474"/>
      <c r="M9" s="474"/>
      <c r="N9" s="474"/>
      <c r="O9" s="474"/>
      <c r="P9" s="472"/>
      <c r="Q9" s="464"/>
      <c r="R9" s="472"/>
      <c r="S9" s="472"/>
      <c r="T9" s="472"/>
      <c r="U9" s="472"/>
    </row>
    <row r="10" spans="1:21" ht="114.75" x14ac:dyDescent="0.2">
      <c r="A10" s="413"/>
      <c r="B10" s="471"/>
      <c r="C10" s="472"/>
      <c r="D10" s="472"/>
      <c r="E10" s="64" t="s">
        <v>121</v>
      </c>
      <c r="F10" s="64" t="s">
        <v>123</v>
      </c>
      <c r="G10" s="64" t="s">
        <v>124</v>
      </c>
      <c r="H10" s="64" t="s">
        <v>125</v>
      </c>
      <c r="I10" s="64" t="s">
        <v>99</v>
      </c>
      <c r="J10" s="64" t="s">
        <v>126</v>
      </c>
      <c r="K10" s="64" t="s">
        <v>127</v>
      </c>
      <c r="L10" s="64" t="s">
        <v>128</v>
      </c>
      <c r="M10" s="64" t="s">
        <v>129</v>
      </c>
      <c r="N10" s="64" t="s">
        <v>130</v>
      </c>
      <c r="O10" s="64" t="s">
        <v>131</v>
      </c>
      <c r="P10" s="472"/>
      <c r="Q10" s="473"/>
      <c r="R10" s="57" t="s">
        <v>598</v>
      </c>
      <c r="S10" s="57" t="s">
        <v>599</v>
      </c>
      <c r="T10" s="57" t="s">
        <v>600</v>
      </c>
      <c r="U10" s="472"/>
    </row>
    <row r="11" spans="1:21" ht="15" customHeight="1" x14ac:dyDescent="0.2">
      <c r="A11" s="152">
        <v>1</v>
      </c>
      <c r="B11" s="152">
        <v>2</v>
      </c>
      <c r="C11" s="64">
        <v>3</v>
      </c>
      <c r="D11" s="64">
        <v>3</v>
      </c>
      <c r="E11" s="64">
        <v>8</v>
      </c>
      <c r="F11" s="64">
        <v>9</v>
      </c>
      <c r="G11" s="64">
        <v>10</v>
      </c>
      <c r="H11" s="64">
        <v>11</v>
      </c>
      <c r="I11" s="64">
        <v>12</v>
      </c>
      <c r="J11" s="64">
        <v>13</v>
      </c>
      <c r="K11" s="64">
        <v>14</v>
      </c>
      <c r="L11" s="64">
        <v>15</v>
      </c>
      <c r="M11" s="64">
        <v>16</v>
      </c>
      <c r="N11" s="64">
        <v>17</v>
      </c>
      <c r="O11" s="64">
        <v>18</v>
      </c>
      <c r="P11" s="64">
        <v>4</v>
      </c>
      <c r="Q11" s="64">
        <v>5</v>
      </c>
      <c r="R11" s="64">
        <v>6</v>
      </c>
      <c r="S11" s="64">
        <v>7</v>
      </c>
      <c r="T11" s="64">
        <v>8</v>
      </c>
      <c r="U11" s="64">
        <v>9</v>
      </c>
    </row>
    <row r="12" spans="1:21" s="2" customFormat="1" ht="38.25" hidden="1" customHeight="1" x14ac:dyDescent="0.2">
      <c r="A12" s="454" t="s">
        <v>347</v>
      </c>
      <c r="B12" s="455"/>
      <c r="C12" s="455"/>
      <c r="D12" s="455"/>
      <c r="E12" s="455"/>
      <c r="F12" s="455"/>
      <c r="G12" s="455"/>
      <c r="H12" s="455"/>
      <c r="I12" s="455"/>
      <c r="J12" s="455"/>
      <c r="K12" s="455"/>
      <c r="L12" s="455"/>
      <c r="M12" s="455"/>
      <c r="N12" s="455"/>
      <c r="O12" s="455"/>
      <c r="P12" s="455"/>
      <c r="Q12" s="455"/>
      <c r="R12" s="455"/>
      <c r="S12" s="455"/>
      <c r="T12" s="455"/>
      <c r="U12" s="456"/>
    </row>
    <row r="13" spans="1:21" hidden="1" x14ac:dyDescent="0.2">
      <c r="A13" s="457" t="s">
        <v>90</v>
      </c>
      <c r="B13" s="458"/>
      <c r="C13" s="459"/>
      <c r="D13" s="451"/>
      <c r="E13" s="40"/>
      <c r="F13" s="40"/>
      <c r="G13" s="40"/>
      <c r="H13" s="40"/>
      <c r="I13" s="40"/>
      <c r="J13" s="40"/>
      <c r="K13" s="40"/>
      <c r="L13" s="40"/>
      <c r="M13" s="40"/>
      <c r="N13" s="40"/>
      <c r="O13" s="40"/>
      <c r="P13" s="167"/>
      <c r="Q13" s="40"/>
      <c r="R13" s="40"/>
      <c r="S13" s="40"/>
      <c r="T13" s="40"/>
      <c r="U13" s="40"/>
    </row>
    <row r="14" spans="1:21" hidden="1" x14ac:dyDescent="0.2">
      <c r="A14" s="458"/>
      <c r="B14" s="458"/>
      <c r="C14" s="459"/>
      <c r="D14" s="452"/>
      <c r="E14" s="40"/>
      <c r="F14" s="40"/>
      <c r="G14" s="40"/>
      <c r="H14" s="40"/>
      <c r="I14" s="40"/>
      <c r="J14" s="40"/>
      <c r="K14" s="40"/>
      <c r="L14" s="40"/>
      <c r="M14" s="40"/>
      <c r="N14" s="40"/>
      <c r="O14" s="40"/>
      <c r="P14" s="40"/>
      <c r="Q14" s="40"/>
      <c r="R14" s="40"/>
      <c r="S14" s="40"/>
      <c r="T14" s="40"/>
      <c r="U14" s="40"/>
    </row>
    <row r="15" spans="1:21" hidden="1" x14ac:dyDescent="0.2">
      <c r="A15" s="447" t="s">
        <v>96</v>
      </c>
      <c r="B15" s="447"/>
      <c r="C15" s="449"/>
      <c r="D15" s="451"/>
      <c r="E15" s="40"/>
      <c r="F15" s="40"/>
      <c r="G15" s="40"/>
      <c r="H15" s="40"/>
      <c r="I15" s="40"/>
      <c r="J15" s="40"/>
      <c r="K15" s="40"/>
      <c r="L15" s="40"/>
      <c r="M15" s="40"/>
      <c r="N15" s="40"/>
      <c r="O15" s="40"/>
      <c r="P15" s="40"/>
      <c r="Q15" s="40"/>
      <c r="R15" s="40"/>
      <c r="S15" s="40"/>
      <c r="T15" s="40"/>
      <c r="U15" s="40"/>
    </row>
    <row r="16" spans="1:21" hidden="1" x14ac:dyDescent="0.2">
      <c r="A16" s="448"/>
      <c r="B16" s="448"/>
      <c r="C16" s="450"/>
      <c r="D16" s="452"/>
      <c r="E16" s="40"/>
      <c r="F16" s="40"/>
      <c r="G16" s="40"/>
      <c r="H16" s="40"/>
      <c r="I16" s="40"/>
      <c r="J16" s="40"/>
      <c r="K16" s="40"/>
      <c r="L16" s="40"/>
      <c r="M16" s="40"/>
      <c r="N16" s="40"/>
      <c r="O16" s="40"/>
      <c r="P16" s="40"/>
      <c r="Q16" s="40"/>
      <c r="R16" s="40"/>
      <c r="S16" s="40"/>
      <c r="T16" s="40"/>
      <c r="U16" s="40"/>
    </row>
    <row r="17" spans="1:21" hidden="1" x14ac:dyDescent="0.2">
      <c r="A17" s="447" t="s">
        <v>103</v>
      </c>
      <c r="B17" s="447"/>
      <c r="C17" s="449"/>
      <c r="D17" s="451"/>
      <c r="E17" s="40"/>
      <c r="F17" s="40"/>
      <c r="G17" s="40"/>
      <c r="H17" s="40"/>
      <c r="I17" s="40"/>
      <c r="J17" s="40"/>
      <c r="K17" s="40"/>
      <c r="L17" s="40"/>
      <c r="M17" s="40"/>
      <c r="N17" s="40"/>
      <c r="O17" s="40"/>
      <c r="P17" s="40"/>
      <c r="Q17" s="40"/>
      <c r="R17" s="40"/>
      <c r="S17" s="40"/>
      <c r="T17" s="40"/>
      <c r="U17" s="40"/>
    </row>
    <row r="18" spans="1:21" hidden="1" x14ac:dyDescent="0.2">
      <c r="A18" s="448"/>
      <c r="B18" s="448"/>
      <c r="C18" s="450"/>
      <c r="D18" s="452"/>
      <c r="E18" s="40"/>
      <c r="F18" s="40"/>
      <c r="G18" s="40"/>
      <c r="H18" s="40"/>
      <c r="I18" s="40"/>
      <c r="J18" s="40"/>
      <c r="K18" s="40"/>
      <c r="L18" s="40"/>
      <c r="M18" s="40"/>
      <c r="N18" s="40"/>
      <c r="O18" s="40"/>
      <c r="P18" s="40"/>
      <c r="Q18" s="40"/>
      <c r="R18" s="40"/>
      <c r="S18" s="40"/>
      <c r="T18" s="40"/>
      <c r="U18" s="40"/>
    </row>
    <row r="19" spans="1:21" hidden="1" x14ac:dyDescent="0.2">
      <c r="A19" s="447" t="s">
        <v>601</v>
      </c>
      <c r="B19" s="447"/>
      <c r="C19" s="449"/>
      <c r="D19" s="451"/>
      <c r="E19" s="40"/>
      <c r="F19" s="40"/>
      <c r="G19" s="40"/>
      <c r="H19" s="40"/>
      <c r="I19" s="40"/>
      <c r="J19" s="40"/>
      <c r="K19" s="40"/>
      <c r="L19" s="40"/>
      <c r="M19" s="40"/>
      <c r="N19" s="40"/>
      <c r="O19" s="40"/>
      <c r="P19" s="40"/>
      <c r="Q19" s="40"/>
      <c r="R19" s="40"/>
      <c r="S19" s="40"/>
      <c r="T19" s="40"/>
      <c r="U19" s="40"/>
    </row>
    <row r="20" spans="1:21" hidden="1" x14ac:dyDescent="0.2">
      <c r="A20" s="448"/>
      <c r="B20" s="448"/>
      <c r="C20" s="450"/>
      <c r="D20" s="452"/>
      <c r="E20" s="40"/>
      <c r="F20" s="40"/>
      <c r="G20" s="40"/>
      <c r="H20" s="40"/>
      <c r="I20" s="40"/>
      <c r="J20" s="40"/>
      <c r="K20" s="40"/>
      <c r="L20" s="40"/>
      <c r="M20" s="40"/>
      <c r="N20" s="40"/>
      <c r="O20" s="40"/>
      <c r="P20" s="40"/>
      <c r="Q20" s="40"/>
      <c r="R20" s="40"/>
      <c r="S20" s="40"/>
      <c r="T20" s="40"/>
      <c r="U20" s="40"/>
    </row>
    <row r="21" spans="1:21" hidden="1" x14ac:dyDescent="0.2">
      <c r="A21" s="454" t="s">
        <v>602</v>
      </c>
      <c r="B21" s="455"/>
      <c r="C21" s="455"/>
      <c r="D21" s="455"/>
      <c r="E21" s="455"/>
      <c r="F21" s="455"/>
      <c r="G21" s="455"/>
      <c r="H21" s="455"/>
      <c r="I21" s="455"/>
      <c r="J21" s="455"/>
      <c r="K21" s="455"/>
      <c r="L21" s="455"/>
      <c r="M21" s="455"/>
      <c r="N21" s="455"/>
      <c r="O21" s="455"/>
      <c r="P21" s="455"/>
      <c r="Q21" s="455"/>
      <c r="R21" s="455"/>
      <c r="S21" s="455"/>
      <c r="T21" s="455"/>
      <c r="U21" s="456"/>
    </row>
    <row r="22" spans="1:21" hidden="1" x14ac:dyDescent="0.2">
      <c r="A22" s="457" t="s">
        <v>169</v>
      </c>
      <c r="B22" s="447"/>
      <c r="C22" s="447"/>
      <c r="D22" s="447"/>
      <c r="E22" s="98"/>
      <c r="F22" s="98"/>
      <c r="G22" s="98"/>
      <c r="H22" s="98"/>
      <c r="I22" s="98"/>
      <c r="J22" s="98"/>
      <c r="K22" s="98"/>
      <c r="L22" s="98"/>
      <c r="M22" s="98"/>
      <c r="N22" s="98"/>
      <c r="O22" s="98"/>
      <c r="P22" s="98"/>
      <c r="Q22" s="87"/>
      <c r="R22" s="98"/>
      <c r="S22" s="98"/>
      <c r="T22" s="98"/>
      <c r="U22" s="40"/>
    </row>
    <row r="23" spans="1:21" hidden="1" x14ac:dyDescent="0.2">
      <c r="A23" s="458"/>
      <c r="B23" s="448"/>
      <c r="C23" s="448"/>
      <c r="D23" s="448"/>
      <c r="E23" s="98"/>
      <c r="F23" s="98"/>
      <c r="G23" s="98"/>
      <c r="H23" s="98"/>
      <c r="I23" s="98"/>
      <c r="J23" s="98"/>
      <c r="K23" s="98"/>
      <c r="L23" s="98"/>
      <c r="M23" s="98"/>
      <c r="N23" s="98"/>
      <c r="O23" s="98"/>
      <c r="P23" s="98"/>
      <c r="Q23" s="87"/>
      <c r="R23" s="98"/>
      <c r="S23" s="98"/>
      <c r="T23" s="98"/>
      <c r="U23" s="40"/>
    </row>
    <row r="24" spans="1:21" hidden="1" x14ac:dyDescent="0.2">
      <c r="A24" s="447" t="s">
        <v>173</v>
      </c>
      <c r="B24" s="447"/>
      <c r="C24" s="447"/>
      <c r="D24" s="447"/>
      <c r="E24" s="98"/>
      <c r="F24" s="98"/>
      <c r="G24" s="98"/>
      <c r="H24" s="98"/>
      <c r="I24" s="98"/>
      <c r="J24" s="98"/>
      <c r="K24" s="98"/>
      <c r="L24" s="98"/>
      <c r="M24" s="98"/>
      <c r="N24" s="98"/>
      <c r="O24" s="98"/>
      <c r="P24" s="98"/>
      <c r="Q24" s="87"/>
      <c r="R24" s="98"/>
      <c r="S24" s="98"/>
      <c r="T24" s="98"/>
      <c r="U24" s="40"/>
    </row>
    <row r="25" spans="1:21" hidden="1" x14ac:dyDescent="0.2">
      <c r="A25" s="448"/>
      <c r="B25" s="448"/>
      <c r="C25" s="448"/>
      <c r="D25" s="448"/>
      <c r="E25" s="98"/>
      <c r="F25" s="98"/>
      <c r="G25" s="98"/>
      <c r="H25" s="98"/>
      <c r="I25" s="98"/>
      <c r="J25" s="98"/>
      <c r="K25" s="98"/>
      <c r="L25" s="98"/>
      <c r="M25" s="98"/>
      <c r="N25" s="98"/>
      <c r="O25" s="98"/>
      <c r="P25" s="98"/>
      <c r="Q25" s="87"/>
      <c r="R25" s="98"/>
      <c r="S25" s="98"/>
      <c r="T25" s="98"/>
      <c r="U25" s="40"/>
    </row>
    <row r="26" spans="1:21" hidden="1" x14ac:dyDescent="0.2">
      <c r="A26" s="447" t="s">
        <v>176</v>
      </c>
      <c r="B26" s="447"/>
      <c r="C26" s="447"/>
      <c r="D26" s="447"/>
      <c r="E26" s="98"/>
      <c r="F26" s="98"/>
      <c r="G26" s="98"/>
      <c r="H26" s="98"/>
      <c r="I26" s="98"/>
      <c r="J26" s="98"/>
      <c r="K26" s="98"/>
      <c r="L26" s="98"/>
      <c r="M26" s="98"/>
      <c r="N26" s="98"/>
      <c r="O26" s="98"/>
      <c r="P26" s="98"/>
      <c r="Q26" s="87"/>
      <c r="R26" s="98"/>
      <c r="S26" s="98"/>
      <c r="T26" s="98"/>
      <c r="U26" s="40"/>
    </row>
    <row r="27" spans="1:21" hidden="1" x14ac:dyDescent="0.2">
      <c r="A27" s="448"/>
      <c r="B27" s="448"/>
      <c r="C27" s="448"/>
      <c r="D27" s="448"/>
      <c r="E27" s="98"/>
      <c r="F27" s="98"/>
      <c r="G27" s="98"/>
      <c r="H27" s="98"/>
      <c r="I27" s="98"/>
      <c r="J27" s="98"/>
      <c r="K27" s="98"/>
      <c r="L27" s="98"/>
      <c r="M27" s="98"/>
      <c r="N27" s="98"/>
      <c r="O27" s="98"/>
      <c r="P27" s="98"/>
      <c r="Q27" s="87"/>
      <c r="R27" s="98"/>
      <c r="S27" s="98"/>
      <c r="T27" s="98"/>
      <c r="U27" s="40"/>
    </row>
    <row r="28" spans="1:21" hidden="1" x14ac:dyDescent="0.2">
      <c r="A28" s="447" t="s">
        <v>601</v>
      </c>
      <c r="B28" s="447"/>
      <c r="C28" s="447"/>
      <c r="D28" s="447"/>
      <c r="E28" s="98"/>
      <c r="F28" s="98"/>
      <c r="G28" s="98"/>
      <c r="H28" s="98"/>
      <c r="I28" s="98"/>
      <c r="J28" s="98"/>
      <c r="K28" s="98"/>
      <c r="L28" s="98"/>
      <c r="M28" s="98"/>
      <c r="N28" s="98"/>
      <c r="O28" s="98"/>
      <c r="P28" s="98"/>
      <c r="Q28" s="87"/>
      <c r="R28" s="98"/>
      <c r="S28" s="98"/>
      <c r="T28" s="98"/>
      <c r="U28" s="40"/>
    </row>
    <row r="29" spans="1:21" hidden="1" x14ac:dyDescent="0.2">
      <c r="A29" s="448"/>
      <c r="B29" s="448"/>
      <c r="C29" s="448"/>
      <c r="D29" s="448"/>
      <c r="E29" s="40"/>
      <c r="F29" s="40"/>
      <c r="G29" s="40"/>
      <c r="H29" s="40"/>
      <c r="I29" s="40"/>
      <c r="J29" s="40"/>
      <c r="K29" s="40"/>
      <c r="L29" s="40"/>
      <c r="M29" s="40"/>
      <c r="N29" s="40"/>
      <c r="O29" s="236"/>
      <c r="P29" s="40"/>
      <c r="Q29" s="87"/>
      <c r="R29" s="40"/>
      <c r="S29" s="40"/>
      <c r="T29" s="40"/>
      <c r="U29" s="40"/>
    </row>
    <row r="30" spans="1:21" x14ac:dyDescent="0.2">
      <c r="A30" s="454" t="s">
        <v>390</v>
      </c>
      <c r="B30" s="455"/>
      <c r="C30" s="455"/>
      <c r="D30" s="455"/>
      <c r="E30" s="455"/>
      <c r="F30" s="455"/>
      <c r="G30" s="455"/>
      <c r="H30" s="455"/>
      <c r="I30" s="455"/>
      <c r="J30" s="455"/>
      <c r="K30" s="455"/>
      <c r="L30" s="455"/>
      <c r="M30" s="455"/>
      <c r="N30" s="455"/>
      <c r="O30" s="455"/>
      <c r="P30" s="455"/>
      <c r="Q30" s="455"/>
      <c r="R30" s="455"/>
      <c r="S30" s="455"/>
      <c r="T30" s="455"/>
      <c r="U30" s="456"/>
    </row>
    <row r="31" spans="1:21" ht="58.5" customHeight="1" x14ac:dyDescent="0.2">
      <c r="A31" s="457" t="s">
        <v>257</v>
      </c>
      <c r="B31" s="462" t="s">
        <v>603</v>
      </c>
      <c r="C31" s="459"/>
      <c r="D31" s="463" t="s">
        <v>604</v>
      </c>
      <c r="E31" s="98"/>
      <c r="F31" s="98"/>
      <c r="G31" s="98"/>
      <c r="H31" s="98"/>
      <c r="I31" s="98"/>
      <c r="J31" s="98"/>
      <c r="K31" s="98"/>
      <c r="L31" s="98"/>
      <c r="M31" s="98"/>
      <c r="N31" s="98"/>
      <c r="O31" s="98"/>
      <c r="P31" s="98" t="s">
        <v>605</v>
      </c>
      <c r="Q31" s="87" t="s">
        <v>145</v>
      </c>
      <c r="R31" s="98">
        <v>90</v>
      </c>
      <c r="S31" s="98">
        <v>93</v>
      </c>
      <c r="T31" s="98">
        <v>96</v>
      </c>
      <c r="U31" s="460" t="s">
        <v>192</v>
      </c>
    </row>
    <row r="32" spans="1:21" ht="66.75" customHeight="1" x14ac:dyDescent="0.2">
      <c r="A32" s="457"/>
      <c r="B32" s="462"/>
      <c r="C32" s="459"/>
      <c r="D32" s="464"/>
      <c r="E32" s="98"/>
      <c r="F32" s="98"/>
      <c r="G32" s="98"/>
      <c r="H32" s="98"/>
      <c r="I32" s="98"/>
      <c r="J32" s="98"/>
      <c r="K32" s="98"/>
      <c r="L32" s="98"/>
      <c r="M32" s="98"/>
      <c r="N32" s="98"/>
      <c r="O32" s="98"/>
      <c r="P32" s="98" t="s">
        <v>606</v>
      </c>
      <c r="Q32" s="87" t="s">
        <v>145</v>
      </c>
      <c r="R32" s="98">
        <v>90</v>
      </c>
      <c r="S32" s="98">
        <v>93</v>
      </c>
      <c r="T32" s="98">
        <v>96</v>
      </c>
      <c r="U32" s="465"/>
    </row>
    <row r="33" spans="1:21" ht="102" customHeight="1" x14ac:dyDescent="0.2">
      <c r="A33" s="457"/>
      <c r="B33" s="462"/>
      <c r="C33" s="459"/>
      <c r="D33" s="464"/>
      <c r="E33" s="98"/>
      <c r="F33" s="98"/>
      <c r="G33" s="98"/>
      <c r="H33" s="98"/>
      <c r="I33" s="98"/>
      <c r="J33" s="98"/>
      <c r="K33" s="98"/>
      <c r="L33" s="98"/>
      <c r="M33" s="98"/>
      <c r="N33" s="98"/>
      <c r="O33" s="98"/>
      <c r="P33" s="98" t="s">
        <v>607</v>
      </c>
      <c r="Q33" s="87" t="s">
        <v>145</v>
      </c>
      <c r="R33" s="98">
        <v>91</v>
      </c>
      <c r="S33" s="98">
        <v>93</v>
      </c>
      <c r="T33" s="98">
        <v>96</v>
      </c>
      <c r="U33" s="465"/>
    </row>
    <row r="34" spans="1:21" ht="102" customHeight="1" x14ac:dyDescent="0.2">
      <c r="A34" s="457"/>
      <c r="B34" s="462"/>
      <c r="C34" s="459"/>
      <c r="D34" s="464"/>
      <c r="E34" s="98"/>
      <c r="F34" s="98"/>
      <c r="G34" s="98"/>
      <c r="H34" s="98"/>
      <c r="I34" s="98"/>
      <c r="J34" s="98"/>
      <c r="K34" s="98"/>
      <c r="L34" s="98"/>
      <c r="M34" s="98"/>
      <c r="N34" s="98"/>
      <c r="O34" s="98"/>
      <c r="P34" s="98" t="s">
        <v>608</v>
      </c>
      <c r="Q34" s="87" t="s">
        <v>145</v>
      </c>
      <c r="R34" s="98">
        <v>42</v>
      </c>
      <c r="S34" s="98">
        <v>44</v>
      </c>
      <c r="T34" s="98">
        <v>46</v>
      </c>
      <c r="U34" s="465"/>
    </row>
    <row r="35" spans="1:21" ht="102" customHeight="1" x14ac:dyDescent="0.2">
      <c r="A35" s="457"/>
      <c r="B35" s="462"/>
      <c r="C35" s="459"/>
      <c r="D35" s="464"/>
      <c r="E35" s="98"/>
      <c r="F35" s="98"/>
      <c r="G35" s="98"/>
      <c r="H35" s="98"/>
      <c r="I35" s="98"/>
      <c r="J35" s="98"/>
      <c r="K35" s="98"/>
      <c r="L35" s="98"/>
      <c r="M35" s="98"/>
      <c r="N35" s="98"/>
      <c r="O35" s="98"/>
      <c r="P35" s="98" t="s">
        <v>609</v>
      </c>
      <c r="Q35" s="87" t="s">
        <v>145</v>
      </c>
      <c r="R35" s="98">
        <v>10</v>
      </c>
      <c r="S35" s="98">
        <v>15</v>
      </c>
      <c r="T35" s="98">
        <v>20</v>
      </c>
      <c r="U35" s="465"/>
    </row>
    <row r="36" spans="1:21" ht="102" customHeight="1" x14ac:dyDescent="0.2">
      <c r="A36" s="457"/>
      <c r="B36" s="462"/>
      <c r="C36" s="459"/>
      <c r="D36" s="464"/>
      <c r="E36" s="98"/>
      <c r="F36" s="98"/>
      <c r="G36" s="98"/>
      <c r="H36" s="98"/>
      <c r="I36" s="98"/>
      <c r="J36" s="98"/>
      <c r="K36" s="98"/>
      <c r="L36" s="98"/>
      <c r="M36" s="98"/>
      <c r="N36" s="98"/>
      <c r="O36" s="98"/>
      <c r="P36" s="98" t="s">
        <v>610</v>
      </c>
      <c r="Q36" s="87" t="s">
        <v>145</v>
      </c>
      <c r="R36" s="98">
        <v>94</v>
      </c>
      <c r="S36" s="98">
        <v>96</v>
      </c>
      <c r="T36" s="98">
        <v>98</v>
      </c>
      <c r="U36" s="465"/>
    </row>
    <row r="37" spans="1:21" ht="102" customHeight="1" x14ac:dyDescent="0.2">
      <c r="A37" s="457"/>
      <c r="B37" s="462"/>
      <c r="C37" s="459"/>
      <c r="D37" s="464"/>
      <c r="E37" s="98"/>
      <c r="F37" s="98"/>
      <c r="G37" s="98"/>
      <c r="H37" s="98"/>
      <c r="I37" s="98"/>
      <c r="J37" s="98"/>
      <c r="K37" s="98"/>
      <c r="L37" s="98"/>
      <c r="M37" s="98"/>
      <c r="N37" s="98"/>
      <c r="O37" s="98"/>
      <c r="P37" s="98" t="s">
        <v>611</v>
      </c>
      <c r="Q37" s="87" t="s">
        <v>145</v>
      </c>
      <c r="R37" s="98">
        <v>92</v>
      </c>
      <c r="S37" s="98">
        <v>94</v>
      </c>
      <c r="T37" s="98">
        <v>96</v>
      </c>
      <c r="U37" s="465"/>
    </row>
    <row r="38" spans="1:21" ht="102" customHeight="1" x14ac:dyDescent="0.2">
      <c r="A38" s="457"/>
      <c r="B38" s="462"/>
      <c r="C38" s="459"/>
      <c r="D38" s="464"/>
      <c r="E38" s="98"/>
      <c r="F38" s="98"/>
      <c r="G38" s="98"/>
      <c r="H38" s="98"/>
      <c r="I38" s="98"/>
      <c r="J38" s="98"/>
      <c r="K38" s="98"/>
      <c r="L38" s="98"/>
      <c r="M38" s="98"/>
      <c r="N38" s="98"/>
      <c r="O38" s="98"/>
      <c r="P38" s="98" t="s">
        <v>612</v>
      </c>
      <c r="Q38" s="87" t="s">
        <v>145</v>
      </c>
      <c r="R38" s="98">
        <v>46</v>
      </c>
      <c r="S38" s="98">
        <v>48</v>
      </c>
      <c r="T38" s="98">
        <v>54</v>
      </c>
      <c r="U38" s="465"/>
    </row>
    <row r="39" spans="1:21" ht="107.25" customHeight="1" x14ac:dyDescent="0.2">
      <c r="A39" s="458"/>
      <c r="B39" s="462"/>
      <c r="C39" s="459"/>
      <c r="D39" s="461"/>
      <c r="E39" s="98"/>
      <c r="F39" s="98"/>
      <c r="G39" s="98"/>
      <c r="H39" s="98"/>
      <c r="I39" s="98"/>
      <c r="J39" s="98"/>
      <c r="K39" s="98"/>
      <c r="L39" s="98"/>
      <c r="M39" s="98"/>
      <c r="N39" s="98"/>
      <c r="O39" s="98"/>
      <c r="P39" s="98" t="s">
        <v>613</v>
      </c>
      <c r="Q39" s="87" t="s">
        <v>145</v>
      </c>
      <c r="R39" s="98">
        <v>90</v>
      </c>
      <c r="S39" s="98">
        <v>93</v>
      </c>
      <c r="T39" s="98">
        <v>96</v>
      </c>
      <c r="U39" s="461"/>
    </row>
    <row r="40" spans="1:21" x14ac:dyDescent="0.2">
      <c r="A40" s="447" t="s">
        <v>259</v>
      </c>
      <c r="B40" s="415" t="s">
        <v>614</v>
      </c>
      <c r="C40" s="449"/>
      <c r="D40" s="460" t="s">
        <v>615</v>
      </c>
      <c r="E40" s="98"/>
      <c r="F40" s="98"/>
      <c r="G40" s="98"/>
      <c r="H40" s="98"/>
      <c r="I40" s="98"/>
      <c r="J40" s="98"/>
      <c r="K40" s="98"/>
      <c r="L40" s="98"/>
      <c r="M40" s="98"/>
      <c r="N40" s="98"/>
      <c r="O40" s="98"/>
      <c r="P40" s="98" t="s">
        <v>616</v>
      </c>
      <c r="Q40" s="87" t="s">
        <v>94</v>
      </c>
      <c r="R40" s="98">
        <v>5</v>
      </c>
      <c r="S40" s="98">
        <v>8</v>
      </c>
      <c r="T40" s="98">
        <v>3</v>
      </c>
      <c r="U40" s="451" t="s">
        <v>95</v>
      </c>
    </row>
    <row r="41" spans="1:21" x14ac:dyDescent="0.2">
      <c r="A41" s="448"/>
      <c r="B41" s="423"/>
      <c r="C41" s="450"/>
      <c r="D41" s="461"/>
      <c r="E41" s="98"/>
      <c r="F41" s="98"/>
      <c r="G41" s="98"/>
      <c r="H41" s="98"/>
      <c r="I41" s="98"/>
      <c r="J41" s="98"/>
      <c r="K41" s="98"/>
      <c r="L41" s="98"/>
      <c r="M41" s="98"/>
      <c r="N41" s="98"/>
      <c r="O41" s="98"/>
      <c r="P41" s="98" t="s">
        <v>617</v>
      </c>
      <c r="Q41" s="87" t="s">
        <v>102</v>
      </c>
      <c r="R41" s="98">
        <v>300</v>
      </c>
      <c r="S41" s="98">
        <v>380</v>
      </c>
      <c r="T41" s="98">
        <v>250</v>
      </c>
      <c r="U41" s="452"/>
    </row>
    <row r="42" spans="1:21" x14ac:dyDescent="0.2">
      <c r="A42" s="447" t="s">
        <v>261</v>
      </c>
      <c r="B42" s="447"/>
      <c r="C42" s="449"/>
      <c r="D42" s="451"/>
      <c r="E42" s="98"/>
      <c r="F42" s="98"/>
      <c r="G42" s="98"/>
      <c r="H42" s="98"/>
      <c r="I42" s="98"/>
      <c r="J42" s="98"/>
      <c r="K42" s="98"/>
      <c r="L42" s="98"/>
      <c r="M42" s="98"/>
      <c r="N42" s="98"/>
      <c r="O42" s="98"/>
      <c r="P42" s="98"/>
      <c r="Q42" s="87"/>
      <c r="R42" s="98"/>
      <c r="S42" s="98"/>
      <c r="T42" s="98"/>
      <c r="U42" s="451"/>
    </row>
    <row r="43" spans="1:21" x14ac:dyDescent="0.2">
      <c r="A43" s="448"/>
      <c r="B43" s="448"/>
      <c r="C43" s="450"/>
      <c r="D43" s="452"/>
      <c r="E43" s="98"/>
      <c r="F43" s="98"/>
      <c r="G43" s="98"/>
      <c r="H43" s="98"/>
      <c r="I43" s="98"/>
      <c r="J43" s="98"/>
      <c r="K43" s="98"/>
      <c r="L43" s="98"/>
      <c r="M43" s="98"/>
      <c r="N43" s="98"/>
      <c r="O43" s="98"/>
      <c r="P43" s="98"/>
      <c r="Q43" s="87"/>
      <c r="R43" s="98"/>
      <c r="S43" s="98"/>
      <c r="T43" s="98"/>
      <c r="U43" s="452"/>
    </row>
    <row r="44" spans="1:21" x14ac:dyDescent="0.2">
      <c r="A44" s="447" t="s">
        <v>601</v>
      </c>
      <c r="B44" s="447"/>
      <c r="C44" s="449"/>
      <c r="D44" s="451"/>
      <c r="E44" s="98"/>
      <c r="F44" s="98"/>
      <c r="G44" s="98"/>
      <c r="H44" s="98"/>
      <c r="I44" s="98"/>
      <c r="J44" s="98"/>
      <c r="K44" s="98"/>
      <c r="L44" s="98"/>
      <c r="M44" s="98"/>
      <c r="N44" s="98"/>
      <c r="O44" s="98"/>
      <c r="P44" s="98"/>
      <c r="Q44" s="87"/>
      <c r="R44" s="98"/>
      <c r="S44" s="98"/>
      <c r="T44" s="98"/>
      <c r="U44" s="451"/>
    </row>
    <row r="45" spans="1:21" x14ac:dyDescent="0.2">
      <c r="A45" s="448"/>
      <c r="B45" s="448"/>
      <c r="C45" s="450"/>
      <c r="D45" s="452"/>
      <c r="E45" s="40"/>
      <c r="F45" s="40"/>
      <c r="G45" s="40"/>
      <c r="H45" s="40"/>
      <c r="I45" s="40"/>
      <c r="J45" s="40"/>
      <c r="K45" s="40"/>
      <c r="L45" s="40"/>
      <c r="M45" s="40"/>
      <c r="N45" s="40"/>
      <c r="O45" s="236"/>
      <c r="P45" s="40"/>
      <c r="Q45" s="87"/>
      <c r="R45" s="40"/>
      <c r="S45" s="40"/>
      <c r="T45" s="40"/>
      <c r="U45" s="452"/>
    </row>
    <row r="46" spans="1:21" hidden="1" x14ac:dyDescent="0.2">
      <c r="A46" s="454" t="s">
        <v>618</v>
      </c>
      <c r="B46" s="455"/>
      <c r="C46" s="455"/>
      <c r="D46" s="455"/>
      <c r="E46" s="455"/>
      <c r="F46" s="455"/>
      <c r="G46" s="455"/>
      <c r="H46" s="455"/>
      <c r="I46" s="455"/>
      <c r="J46" s="455"/>
      <c r="K46" s="455"/>
      <c r="L46" s="455"/>
      <c r="M46" s="455"/>
      <c r="N46" s="455"/>
      <c r="O46" s="455"/>
      <c r="P46" s="455"/>
      <c r="Q46" s="455"/>
      <c r="R46" s="455"/>
      <c r="S46" s="455"/>
      <c r="T46" s="455"/>
      <c r="U46" s="456"/>
    </row>
    <row r="47" spans="1:21" hidden="1" x14ac:dyDescent="0.2">
      <c r="A47" s="457" t="s">
        <v>274</v>
      </c>
      <c r="B47" s="458"/>
      <c r="C47" s="459"/>
      <c r="D47" s="451"/>
      <c r="E47" s="40"/>
      <c r="F47" s="40"/>
      <c r="G47" s="40"/>
      <c r="H47" s="40"/>
      <c r="I47" s="40"/>
      <c r="J47" s="40"/>
      <c r="K47" s="40"/>
      <c r="L47" s="40"/>
      <c r="M47" s="40"/>
      <c r="N47" s="40"/>
      <c r="O47" s="236"/>
      <c r="P47" s="40"/>
      <c r="Q47" s="87"/>
      <c r="R47" s="40"/>
      <c r="S47" s="40"/>
      <c r="T47" s="40"/>
      <c r="U47" s="40"/>
    </row>
    <row r="48" spans="1:21" hidden="1" x14ac:dyDescent="0.2">
      <c r="A48" s="458"/>
      <c r="B48" s="458"/>
      <c r="C48" s="459"/>
      <c r="D48" s="452"/>
      <c r="E48" s="98"/>
      <c r="F48" s="98"/>
      <c r="G48" s="98"/>
      <c r="H48" s="98"/>
      <c r="I48" s="98"/>
      <c r="J48" s="98"/>
      <c r="K48" s="98"/>
      <c r="L48" s="98"/>
      <c r="M48" s="98"/>
      <c r="N48" s="98"/>
      <c r="O48" s="98"/>
      <c r="P48" s="98"/>
      <c r="Q48" s="87"/>
      <c r="R48" s="98"/>
      <c r="S48" s="98"/>
      <c r="T48" s="98"/>
      <c r="U48" s="40"/>
    </row>
    <row r="49" spans="1:21" hidden="1" x14ac:dyDescent="0.2">
      <c r="A49" s="447" t="s">
        <v>277</v>
      </c>
      <c r="B49" s="447"/>
      <c r="C49" s="449"/>
      <c r="D49" s="451"/>
      <c r="E49" s="98"/>
      <c r="F49" s="98"/>
      <c r="G49" s="98"/>
      <c r="H49" s="98"/>
      <c r="I49" s="98"/>
      <c r="J49" s="98"/>
      <c r="K49" s="98"/>
      <c r="L49" s="98"/>
      <c r="M49" s="98"/>
      <c r="N49" s="98"/>
      <c r="O49" s="98"/>
      <c r="P49" s="98"/>
      <c r="Q49" s="87"/>
      <c r="R49" s="98"/>
      <c r="S49" s="98"/>
      <c r="T49" s="98"/>
      <c r="U49" s="40"/>
    </row>
    <row r="50" spans="1:21" hidden="1" x14ac:dyDescent="0.2">
      <c r="A50" s="448"/>
      <c r="B50" s="448"/>
      <c r="C50" s="450"/>
      <c r="D50" s="452"/>
      <c r="E50" s="98"/>
      <c r="F50" s="98"/>
      <c r="G50" s="98"/>
      <c r="H50" s="98"/>
      <c r="I50" s="98"/>
      <c r="J50" s="98"/>
      <c r="K50" s="98"/>
      <c r="L50" s="98"/>
      <c r="M50" s="98"/>
      <c r="N50" s="98"/>
      <c r="O50" s="98"/>
      <c r="P50" s="98"/>
      <c r="Q50" s="87"/>
      <c r="R50" s="98"/>
      <c r="S50" s="98"/>
      <c r="T50" s="98"/>
      <c r="U50" s="40"/>
    </row>
    <row r="51" spans="1:21" hidden="1" x14ac:dyDescent="0.2">
      <c r="A51" s="447" t="s">
        <v>280</v>
      </c>
      <c r="B51" s="447"/>
      <c r="C51" s="449"/>
      <c r="D51" s="451"/>
      <c r="E51" s="98"/>
      <c r="F51" s="98"/>
      <c r="G51" s="98"/>
      <c r="H51" s="98"/>
      <c r="I51" s="98"/>
      <c r="J51" s="98"/>
      <c r="K51" s="98"/>
      <c r="L51" s="98"/>
      <c r="M51" s="98"/>
      <c r="N51" s="98"/>
      <c r="O51" s="98"/>
      <c r="P51" s="98"/>
      <c r="Q51" s="87"/>
      <c r="R51" s="98"/>
      <c r="S51" s="98"/>
      <c r="T51" s="98"/>
      <c r="U51" s="40"/>
    </row>
    <row r="52" spans="1:21" hidden="1" x14ac:dyDescent="0.2">
      <c r="A52" s="448"/>
      <c r="B52" s="448"/>
      <c r="C52" s="450"/>
      <c r="D52" s="452"/>
      <c r="E52" s="98"/>
      <c r="F52" s="98"/>
      <c r="G52" s="98"/>
      <c r="H52" s="98"/>
      <c r="I52" s="98"/>
      <c r="J52" s="98"/>
      <c r="K52" s="98"/>
      <c r="L52" s="98"/>
      <c r="M52" s="98"/>
      <c r="N52" s="98"/>
      <c r="O52" s="98"/>
      <c r="P52" s="98"/>
      <c r="Q52" s="87"/>
      <c r="R52" s="98"/>
      <c r="S52" s="98"/>
      <c r="T52" s="98"/>
      <c r="U52" s="40"/>
    </row>
    <row r="53" spans="1:21" hidden="1" x14ac:dyDescent="0.2">
      <c r="A53" s="447" t="s">
        <v>601</v>
      </c>
      <c r="B53" s="447"/>
      <c r="C53" s="449"/>
      <c r="D53" s="451"/>
      <c r="E53" s="40"/>
      <c r="F53" s="40"/>
      <c r="G53" s="40"/>
      <c r="H53" s="40"/>
      <c r="I53" s="40"/>
      <c r="J53" s="40"/>
      <c r="K53" s="40"/>
      <c r="L53" s="40"/>
      <c r="M53" s="40"/>
      <c r="N53" s="40"/>
      <c r="O53" s="236"/>
      <c r="P53" s="40"/>
      <c r="Q53" s="87"/>
      <c r="R53" s="40"/>
      <c r="S53" s="40"/>
      <c r="T53" s="40"/>
      <c r="U53" s="40"/>
    </row>
    <row r="54" spans="1:21" hidden="1" x14ac:dyDescent="0.2">
      <c r="A54" s="448"/>
      <c r="B54" s="448"/>
      <c r="C54" s="450"/>
      <c r="D54" s="452"/>
      <c r="E54" s="40"/>
      <c r="F54" s="40"/>
      <c r="G54" s="40"/>
      <c r="H54" s="40"/>
      <c r="I54" s="40"/>
      <c r="J54" s="40"/>
      <c r="K54" s="40"/>
      <c r="L54" s="40"/>
      <c r="M54" s="40"/>
      <c r="N54" s="40"/>
      <c r="O54" s="236"/>
      <c r="P54" s="167"/>
      <c r="Q54" s="87"/>
      <c r="R54" s="40"/>
      <c r="S54" s="40"/>
      <c r="T54" s="40"/>
      <c r="U54" s="40"/>
    </row>
    <row r="55" spans="1:21" hidden="1" x14ac:dyDescent="0.2">
      <c r="A55" s="454" t="s">
        <v>427</v>
      </c>
      <c r="B55" s="455"/>
      <c r="C55" s="455"/>
      <c r="D55" s="455"/>
      <c r="E55" s="455"/>
      <c r="F55" s="455"/>
      <c r="G55" s="455"/>
      <c r="H55" s="455"/>
      <c r="I55" s="455"/>
      <c r="J55" s="455"/>
      <c r="K55" s="455"/>
      <c r="L55" s="455"/>
      <c r="M55" s="455"/>
      <c r="N55" s="455"/>
      <c r="O55" s="455"/>
      <c r="P55" s="455"/>
      <c r="Q55" s="455"/>
      <c r="R55" s="455"/>
      <c r="S55" s="455"/>
      <c r="T55" s="455"/>
      <c r="U55" s="456"/>
    </row>
    <row r="56" spans="1:21" hidden="1" x14ac:dyDescent="0.2">
      <c r="A56" s="457" t="s">
        <v>299</v>
      </c>
      <c r="B56" s="458"/>
      <c r="C56" s="459"/>
      <c r="D56" s="451"/>
      <c r="E56" s="40"/>
      <c r="F56" s="40"/>
      <c r="G56" s="40"/>
      <c r="H56" s="40"/>
      <c r="I56" s="40"/>
      <c r="J56" s="40"/>
      <c r="K56" s="40"/>
      <c r="L56" s="40"/>
      <c r="M56" s="40"/>
      <c r="N56" s="40"/>
      <c r="O56" s="236"/>
      <c r="P56" s="40"/>
      <c r="Q56" s="87"/>
      <c r="R56" s="40"/>
      <c r="S56" s="40"/>
      <c r="T56" s="40"/>
      <c r="U56" s="40"/>
    </row>
    <row r="57" spans="1:21" hidden="1" x14ac:dyDescent="0.2">
      <c r="A57" s="458"/>
      <c r="B57" s="458"/>
      <c r="C57" s="459"/>
      <c r="D57" s="452"/>
      <c r="E57" s="98"/>
      <c r="F57" s="98"/>
      <c r="G57" s="98"/>
      <c r="H57" s="98"/>
      <c r="I57" s="98"/>
      <c r="J57" s="98"/>
      <c r="K57" s="98"/>
      <c r="L57" s="98"/>
      <c r="M57" s="98"/>
      <c r="N57" s="98"/>
      <c r="O57" s="98"/>
      <c r="P57" s="98"/>
      <c r="Q57" s="87"/>
      <c r="R57" s="98"/>
      <c r="S57" s="98"/>
      <c r="T57" s="98"/>
      <c r="U57" s="40"/>
    </row>
    <row r="58" spans="1:21" hidden="1" x14ac:dyDescent="0.2">
      <c r="A58" s="447" t="s">
        <v>301</v>
      </c>
      <c r="B58" s="447"/>
      <c r="C58" s="449"/>
      <c r="D58" s="451"/>
      <c r="E58" s="98"/>
      <c r="F58" s="98"/>
      <c r="G58" s="98"/>
      <c r="H58" s="98"/>
      <c r="I58" s="98"/>
      <c r="J58" s="98"/>
      <c r="K58" s="98"/>
      <c r="L58" s="98"/>
      <c r="M58" s="98"/>
      <c r="N58" s="98"/>
      <c r="O58" s="98"/>
      <c r="P58" s="98"/>
      <c r="Q58" s="87"/>
      <c r="R58" s="98"/>
      <c r="S58" s="98"/>
      <c r="T58" s="98"/>
      <c r="U58" s="40"/>
    </row>
    <row r="59" spans="1:21" hidden="1" x14ac:dyDescent="0.2">
      <c r="A59" s="448"/>
      <c r="B59" s="448"/>
      <c r="C59" s="450"/>
      <c r="D59" s="452"/>
      <c r="E59" s="98"/>
      <c r="F59" s="98"/>
      <c r="G59" s="98"/>
      <c r="H59" s="98"/>
      <c r="I59" s="98"/>
      <c r="J59" s="98"/>
      <c r="K59" s="98"/>
      <c r="L59" s="98"/>
      <c r="M59" s="98"/>
      <c r="N59" s="98"/>
      <c r="O59" s="98"/>
      <c r="P59" s="98"/>
      <c r="Q59" s="87"/>
      <c r="R59" s="98"/>
      <c r="S59" s="98"/>
      <c r="T59" s="98"/>
      <c r="U59" s="40"/>
    </row>
    <row r="60" spans="1:21" hidden="1" x14ac:dyDescent="0.2">
      <c r="A60" s="447" t="s">
        <v>303</v>
      </c>
      <c r="B60" s="447"/>
      <c r="C60" s="449"/>
      <c r="D60" s="451"/>
      <c r="E60" s="98"/>
      <c r="F60" s="98"/>
      <c r="G60" s="98"/>
      <c r="H60" s="98"/>
      <c r="I60" s="98"/>
      <c r="J60" s="98"/>
      <c r="K60" s="98"/>
      <c r="L60" s="98"/>
      <c r="M60" s="98"/>
      <c r="N60" s="98"/>
      <c r="O60" s="98"/>
      <c r="P60" s="98"/>
      <c r="Q60" s="87"/>
      <c r="R60" s="98"/>
      <c r="S60" s="98"/>
      <c r="T60" s="98"/>
      <c r="U60" s="40"/>
    </row>
    <row r="61" spans="1:21" hidden="1" x14ac:dyDescent="0.2">
      <c r="A61" s="448"/>
      <c r="B61" s="448"/>
      <c r="C61" s="450"/>
      <c r="D61" s="452"/>
      <c r="E61" s="40"/>
      <c r="F61" s="40"/>
      <c r="G61" s="40"/>
      <c r="H61" s="40"/>
      <c r="I61" s="40"/>
      <c r="J61" s="40"/>
      <c r="K61" s="40"/>
      <c r="L61" s="40"/>
      <c r="M61" s="40"/>
      <c r="N61" s="40"/>
      <c r="O61" s="236"/>
      <c r="P61" s="40"/>
      <c r="Q61" s="87"/>
      <c r="R61" s="40"/>
      <c r="S61" s="40"/>
      <c r="T61" s="40"/>
      <c r="U61" s="40"/>
    </row>
    <row r="62" spans="1:21" hidden="1" x14ac:dyDescent="0.2">
      <c r="A62" s="447" t="s">
        <v>601</v>
      </c>
      <c r="B62" s="447"/>
      <c r="C62" s="449"/>
      <c r="D62" s="451"/>
      <c r="E62" s="40"/>
      <c r="F62" s="40"/>
      <c r="G62" s="40"/>
      <c r="H62" s="40"/>
      <c r="I62" s="40"/>
      <c r="J62" s="40"/>
      <c r="K62" s="40"/>
      <c r="L62" s="40"/>
      <c r="M62" s="40"/>
      <c r="N62" s="40"/>
      <c r="O62" s="236"/>
      <c r="P62" s="51"/>
      <c r="Q62" s="87"/>
      <c r="R62" s="40"/>
      <c r="S62" s="40"/>
      <c r="T62" s="40"/>
      <c r="U62" s="40"/>
    </row>
    <row r="63" spans="1:21" hidden="1" x14ac:dyDescent="0.2">
      <c r="A63" s="448"/>
      <c r="B63" s="448"/>
      <c r="C63" s="450"/>
      <c r="D63" s="452"/>
      <c r="E63" s="40"/>
      <c r="F63" s="40"/>
      <c r="G63" s="40"/>
      <c r="H63" s="40"/>
      <c r="I63" s="40"/>
      <c r="J63" s="40"/>
      <c r="K63" s="40"/>
      <c r="L63" s="40"/>
      <c r="M63" s="40"/>
      <c r="N63" s="40"/>
      <c r="O63" s="40"/>
      <c r="P63" s="51"/>
      <c r="Q63" s="87"/>
      <c r="R63" s="40"/>
      <c r="S63" s="40"/>
      <c r="T63" s="40"/>
      <c r="U63" s="40"/>
    </row>
    <row r="64" spans="1:21" hidden="1" x14ac:dyDescent="0.2">
      <c r="A64" s="454" t="s">
        <v>469</v>
      </c>
      <c r="B64" s="455"/>
      <c r="C64" s="455"/>
      <c r="D64" s="455"/>
      <c r="E64" s="455"/>
      <c r="F64" s="455"/>
      <c r="G64" s="455"/>
      <c r="H64" s="455"/>
      <c r="I64" s="455"/>
      <c r="J64" s="455"/>
      <c r="K64" s="455"/>
      <c r="L64" s="455"/>
      <c r="M64" s="455"/>
      <c r="N64" s="455"/>
      <c r="O64" s="455"/>
      <c r="P64" s="455"/>
      <c r="Q64" s="455"/>
      <c r="R64" s="455"/>
      <c r="S64" s="455"/>
      <c r="T64" s="455"/>
      <c r="U64" s="456"/>
    </row>
    <row r="65" spans="1:21" hidden="1" x14ac:dyDescent="0.2">
      <c r="A65" s="457" t="s">
        <v>310</v>
      </c>
      <c r="B65" s="458"/>
      <c r="C65" s="459"/>
      <c r="D65" s="451"/>
      <c r="E65" s="40"/>
      <c r="F65" s="40"/>
      <c r="G65" s="40"/>
      <c r="H65" s="40"/>
      <c r="I65" s="40"/>
      <c r="J65" s="40"/>
      <c r="K65" s="40"/>
      <c r="L65" s="40"/>
      <c r="M65" s="40"/>
      <c r="N65" s="40"/>
      <c r="O65" s="40"/>
      <c r="P65" s="40"/>
      <c r="Q65" s="40"/>
      <c r="R65" s="40"/>
      <c r="S65" s="40"/>
      <c r="T65" s="40"/>
      <c r="U65" s="40"/>
    </row>
    <row r="66" spans="1:21" hidden="1" x14ac:dyDescent="0.2">
      <c r="A66" s="458"/>
      <c r="B66" s="458"/>
      <c r="C66" s="459"/>
      <c r="D66" s="452"/>
      <c r="E66" s="98"/>
      <c r="F66" s="98"/>
      <c r="G66" s="98"/>
      <c r="H66" s="98"/>
      <c r="I66" s="98"/>
      <c r="J66" s="98"/>
      <c r="K66" s="98"/>
      <c r="L66" s="98"/>
      <c r="M66" s="98"/>
      <c r="N66" s="98"/>
      <c r="O66" s="98"/>
      <c r="P66" s="98"/>
      <c r="Q66" s="40"/>
      <c r="R66" s="98"/>
      <c r="S66" s="98"/>
      <c r="T66" s="98"/>
      <c r="U66" s="40"/>
    </row>
    <row r="67" spans="1:21" hidden="1" x14ac:dyDescent="0.2">
      <c r="A67" s="447" t="s">
        <v>313</v>
      </c>
      <c r="B67" s="447"/>
      <c r="C67" s="449"/>
      <c r="D67" s="451"/>
      <c r="E67" s="98"/>
      <c r="F67" s="98"/>
      <c r="G67" s="98"/>
      <c r="H67" s="98"/>
      <c r="I67" s="98"/>
      <c r="J67" s="98"/>
      <c r="K67" s="98"/>
      <c r="L67" s="98"/>
      <c r="M67" s="98"/>
      <c r="N67" s="98"/>
      <c r="O67" s="98"/>
      <c r="P67" s="98"/>
      <c r="Q67" s="40"/>
      <c r="R67" s="98"/>
      <c r="S67" s="98"/>
      <c r="T67" s="98"/>
      <c r="U67" s="40"/>
    </row>
    <row r="68" spans="1:21" hidden="1" x14ac:dyDescent="0.2">
      <c r="A68" s="448"/>
      <c r="B68" s="448"/>
      <c r="C68" s="450"/>
      <c r="D68" s="452"/>
      <c r="E68" s="98"/>
      <c r="F68" s="98"/>
      <c r="G68" s="98"/>
      <c r="H68" s="98"/>
      <c r="I68" s="98"/>
      <c r="J68" s="98"/>
      <c r="K68" s="98"/>
      <c r="L68" s="98"/>
      <c r="M68" s="98"/>
      <c r="N68" s="98"/>
      <c r="O68" s="98"/>
      <c r="P68" s="98"/>
      <c r="Q68" s="40"/>
      <c r="R68" s="98"/>
      <c r="S68" s="98"/>
      <c r="T68" s="98"/>
      <c r="U68" s="40"/>
    </row>
    <row r="69" spans="1:21" hidden="1" x14ac:dyDescent="0.2">
      <c r="A69" s="447" t="s">
        <v>619</v>
      </c>
      <c r="B69" s="447"/>
      <c r="C69" s="449"/>
      <c r="D69" s="451"/>
      <c r="E69" s="98"/>
      <c r="F69" s="98"/>
      <c r="G69" s="98"/>
      <c r="H69" s="98"/>
      <c r="I69" s="98"/>
      <c r="J69" s="98"/>
      <c r="K69" s="98"/>
      <c r="L69" s="98"/>
      <c r="M69" s="98"/>
      <c r="N69" s="98"/>
      <c r="O69" s="98"/>
      <c r="P69" s="98"/>
      <c r="Q69" s="40"/>
      <c r="R69" s="98"/>
      <c r="S69" s="98"/>
      <c r="T69" s="98"/>
      <c r="U69" s="40"/>
    </row>
    <row r="70" spans="1:21" hidden="1" x14ac:dyDescent="0.2">
      <c r="A70" s="448"/>
      <c r="B70" s="448"/>
      <c r="C70" s="450"/>
      <c r="D70" s="452"/>
      <c r="E70" s="98"/>
      <c r="F70" s="98"/>
      <c r="G70" s="98"/>
      <c r="H70" s="98"/>
      <c r="I70" s="98"/>
      <c r="J70" s="98"/>
      <c r="K70" s="98"/>
      <c r="L70" s="98"/>
      <c r="M70" s="98"/>
      <c r="N70" s="98"/>
      <c r="O70" s="237"/>
      <c r="P70" s="98"/>
      <c r="Q70" s="40"/>
      <c r="R70" s="98"/>
      <c r="S70" s="98"/>
      <c r="T70" s="98"/>
      <c r="U70" s="40"/>
    </row>
    <row r="71" spans="1:21" hidden="1" x14ac:dyDescent="0.2">
      <c r="A71" s="447" t="s">
        <v>601</v>
      </c>
      <c r="B71" s="447"/>
      <c r="C71" s="449"/>
      <c r="D71" s="451"/>
      <c r="E71" s="40"/>
      <c r="F71" s="40"/>
      <c r="G71" s="40"/>
      <c r="H71" s="40"/>
      <c r="I71" s="40"/>
      <c r="J71" s="40"/>
      <c r="K71" s="40"/>
      <c r="L71" s="40"/>
      <c r="M71" s="40"/>
      <c r="N71" s="40"/>
      <c r="O71" s="236"/>
      <c r="P71" s="40"/>
      <c r="Q71" s="40"/>
      <c r="R71" s="40"/>
      <c r="S71" s="40"/>
      <c r="T71" s="40"/>
      <c r="U71" s="40"/>
    </row>
    <row r="72" spans="1:21" hidden="1" x14ac:dyDescent="0.2">
      <c r="A72" s="448"/>
      <c r="B72" s="448"/>
      <c r="C72" s="450"/>
      <c r="D72" s="452"/>
      <c r="E72" s="40"/>
      <c r="F72" s="40"/>
      <c r="G72" s="40"/>
      <c r="H72" s="40"/>
      <c r="I72" s="40"/>
      <c r="J72" s="40"/>
      <c r="K72" s="40"/>
      <c r="L72" s="40"/>
      <c r="M72" s="40"/>
      <c r="N72" s="40"/>
      <c r="O72" s="40"/>
      <c r="P72" s="40"/>
      <c r="Q72" s="40"/>
      <c r="R72" s="40"/>
      <c r="S72" s="40"/>
      <c r="T72" s="40"/>
      <c r="U72" s="40"/>
    </row>
    <row r="73" spans="1:21" hidden="1" x14ac:dyDescent="0.2">
      <c r="A73" s="454" t="s">
        <v>475</v>
      </c>
      <c r="B73" s="455"/>
      <c r="C73" s="455"/>
      <c r="D73" s="455"/>
      <c r="E73" s="455"/>
      <c r="F73" s="455"/>
      <c r="G73" s="455"/>
      <c r="H73" s="455"/>
      <c r="I73" s="455"/>
      <c r="J73" s="455"/>
      <c r="K73" s="455"/>
      <c r="L73" s="455"/>
      <c r="M73" s="455"/>
      <c r="N73" s="455"/>
      <c r="O73" s="455"/>
      <c r="P73" s="455"/>
      <c r="Q73" s="455"/>
      <c r="R73" s="455"/>
      <c r="S73" s="455"/>
      <c r="T73" s="455"/>
      <c r="U73" s="456"/>
    </row>
    <row r="74" spans="1:21" hidden="1" x14ac:dyDescent="0.2">
      <c r="A74" s="457" t="s">
        <v>316</v>
      </c>
      <c r="B74" s="458"/>
      <c r="C74" s="459"/>
      <c r="D74" s="451"/>
      <c r="E74" s="40"/>
      <c r="F74" s="40"/>
      <c r="G74" s="40"/>
      <c r="H74" s="40"/>
      <c r="I74" s="40"/>
      <c r="J74" s="40"/>
      <c r="K74" s="40"/>
      <c r="L74" s="40"/>
      <c r="M74" s="40"/>
      <c r="N74" s="40"/>
      <c r="O74" s="40"/>
      <c r="P74" s="40"/>
      <c r="Q74" s="40"/>
      <c r="R74" s="40"/>
      <c r="S74" s="40"/>
      <c r="T74" s="40"/>
      <c r="U74" s="40"/>
    </row>
    <row r="75" spans="1:21" hidden="1" x14ac:dyDescent="0.2">
      <c r="A75" s="458"/>
      <c r="B75" s="458"/>
      <c r="C75" s="459"/>
      <c r="D75" s="452"/>
      <c r="E75" s="98"/>
      <c r="F75" s="98"/>
      <c r="G75" s="98"/>
      <c r="H75" s="98"/>
      <c r="I75" s="98"/>
      <c r="J75" s="98"/>
      <c r="K75" s="98"/>
      <c r="L75" s="98"/>
      <c r="M75" s="98"/>
      <c r="N75" s="98"/>
      <c r="O75" s="98"/>
      <c r="P75" s="98"/>
      <c r="Q75" s="40"/>
      <c r="R75" s="98"/>
      <c r="S75" s="98"/>
      <c r="T75" s="98"/>
      <c r="U75" s="40"/>
    </row>
    <row r="76" spans="1:21" hidden="1" x14ac:dyDescent="0.2">
      <c r="A76" s="447" t="s">
        <v>321</v>
      </c>
      <c r="B76" s="447"/>
      <c r="C76" s="449"/>
      <c r="D76" s="451"/>
      <c r="E76" s="98"/>
      <c r="F76" s="98"/>
      <c r="G76" s="98"/>
      <c r="H76" s="98"/>
      <c r="I76" s="98"/>
      <c r="J76" s="98"/>
      <c r="K76" s="98"/>
      <c r="L76" s="98"/>
      <c r="M76" s="98"/>
      <c r="N76" s="98"/>
      <c r="O76" s="98"/>
      <c r="P76" s="98"/>
      <c r="Q76" s="40"/>
      <c r="R76" s="98"/>
      <c r="S76" s="98"/>
      <c r="T76" s="98"/>
      <c r="U76" s="40"/>
    </row>
    <row r="77" spans="1:21" hidden="1" x14ac:dyDescent="0.2">
      <c r="A77" s="448"/>
      <c r="B77" s="448"/>
      <c r="C77" s="450"/>
      <c r="D77" s="452"/>
      <c r="E77" s="98"/>
      <c r="F77" s="98"/>
      <c r="G77" s="98"/>
      <c r="H77" s="98"/>
      <c r="I77" s="98"/>
      <c r="J77" s="98"/>
      <c r="K77" s="98"/>
      <c r="L77" s="98"/>
      <c r="M77" s="98"/>
      <c r="N77" s="98"/>
      <c r="O77" s="98"/>
      <c r="P77" s="98"/>
      <c r="Q77" s="40"/>
      <c r="R77" s="98"/>
      <c r="S77" s="98"/>
      <c r="T77" s="98"/>
      <c r="U77" s="40"/>
    </row>
    <row r="78" spans="1:21" hidden="1" x14ac:dyDescent="0.2">
      <c r="A78" s="447" t="s">
        <v>484</v>
      </c>
      <c r="B78" s="447"/>
      <c r="C78" s="449"/>
      <c r="D78" s="451"/>
      <c r="E78" s="98"/>
      <c r="F78" s="98"/>
      <c r="G78" s="98"/>
      <c r="H78" s="98"/>
      <c r="I78" s="98"/>
      <c r="J78" s="98"/>
      <c r="K78" s="98"/>
      <c r="L78" s="98"/>
      <c r="M78" s="98"/>
      <c r="N78" s="98"/>
      <c r="O78" s="98"/>
      <c r="P78" s="98"/>
      <c r="Q78" s="40"/>
      <c r="R78" s="98"/>
      <c r="S78" s="98"/>
      <c r="T78" s="98"/>
      <c r="U78" s="40"/>
    </row>
    <row r="79" spans="1:21" hidden="1" x14ac:dyDescent="0.2">
      <c r="A79" s="448"/>
      <c r="B79" s="448"/>
      <c r="C79" s="450"/>
      <c r="D79" s="452"/>
      <c r="E79" s="98"/>
      <c r="F79" s="98"/>
      <c r="G79" s="98"/>
      <c r="H79" s="98"/>
      <c r="I79" s="98"/>
      <c r="J79" s="98"/>
      <c r="K79" s="98"/>
      <c r="L79" s="98"/>
      <c r="M79" s="98"/>
      <c r="N79" s="98"/>
      <c r="O79" s="98"/>
      <c r="P79" s="98"/>
      <c r="Q79" s="40"/>
      <c r="R79" s="98"/>
      <c r="S79" s="98"/>
      <c r="T79" s="98"/>
      <c r="U79" s="40"/>
    </row>
    <row r="80" spans="1:21" hidden="1" x14ac:dyDescent="0.2">
      <c r="A80" s="447" t="s">
        <v>601</v>
      </c>
      <c r="B80" s="447"/>
      <c r="C80" s="449"/>
      <c r="D80" s="451"/>
      <c r="E80" s="40"/>
      <c r="F80" s="40"/>
      <c r="G80" s="40"/>
      <c r="H80" s="40"/>
      <c r="I80" s="40"/>
      <c r="J80" s="40"/>
      <c r="K80" s="40"/>
      <c r="L80" s="40"/>
      <c r="M80" s="40"/>
      <c r="N80" s="40"/>
      <c r="O80" s="236"/>
      <c r="P80" s="40"/>
      <c r="Q80" s="40"/>
      <c r="R80" s="40"/>
      <c r="S80" s="40"/>
      <c r="T80" s="40"/>
      <c r="U80" s="40"/>
    </row>
    <row r="81" spans="1:21" hidden="1" x14ac:dyDescent="0.2">
      <c r="A81" s="448"/>
      <c r="B81" s="448"/>
      <c r="C81" s="450"/>
      <c r="D81" s="452"/>
      <c r="E81" s="40"/>
      <c r="F81" s="40"/>
      <c r="G81" s="40"/>
      <c r="H81" s="40"/>
      <c r="I81" s="40"/>
      <c r="J81" s="40"/>
      <c r="K81" s="40"/>
      <c r="L81" s="40"/>
      <c r="M81" s="40"/>
      <c r="N81" s="40"/>
      <c r="O81" s="40"/>
      <c r="P81" s="40"/>
      <c r="Q81" s="40"/>
      <c r="R81" s="40"/>
      <c r="S81" s="40"/>
      <c r="T81" s="40"/>
      <c r="U81" s="40"/>
    </row>
    <row r="82" spans="1:21" hidden="1" x14ac:dyDescent="0.2">
      <c r="A82" s="454" t="s">
        <v>492</v>
      </c>
      <c r="B82" s="455"/>
      <c r="C82" s="455"/>
      <c r="D82" s="455"/>
      <c r="E82" s="455"/>
      <c r="F82" s="455"/>
      <c r="G82" s="455"/>
      <c r="H82" s="455"/>
      <c r="I82" s="455"/>
      <c r="J82" s="455"/>
      <c r="K82" s="455"/>
      <c r="L82" s="455"/>
      <c r="M82" s="455"/>
      <c r="N82" s="455"/>
      <c r="O82" s="455"/>
      <c r="P82" s="455"/>
      <c r="Q82" s="455"/>
      <c r="R82" s="455"/>
      <c r="S82" s="455"/>
      <c r="T82" s="455"/>
      <c r="U82" s="456"/>
    </row>
    <row r="83" spans="1:21" hidden="1" x14ac:dyDescent="0.2">
      <c r="A83" s="457" t="s">
        <v>325</v>
      </c>
      <c r="B83" s="458"/>
      <c r="C83" s="459"/>
      <c r="D83" s="451"/>
      <c r="E83" s="98"/>
      <c r="F83" s="98"/>
      <c r="G83" s="98"/>
      <c r="H83" s="98"/>
      <c r="I83" s="98"/>
      <c r="J83" s="98"/>
      <c r="K83" s="98"/>
      <c r="L83" s="98"/>
      <c r="M83" s="98"/>
      <c r="N83" s="98"/>
      <c r="O83" s="98"/>
      <c r="P83" s="98"/>
      <c r="Q83" s="40"/>
      <c r="R83" s="98"/>
      <c r="S83" s="98"/>
      <c r="T83" s="98"/>
      <c r="U83" s="40"/>
    </row>
    <row r="84" spans="1:21" hidden="1" x14ac:dyDescent="0.2">
      <c r="A84" s="458"/>
      <c r="B84" s="458"/>
      <c r="C84" s="459"/>
      <c r="D84" s="452"/>
      <c r="E84" s="98"/>
      <c r="F84" s="98"/>
      <c r="G84" s="98"/>
      <c r="H84" s="98"/>
      <c r="I84" s="98"/>
      <c r="J84" s="98"/>
      <c r="K84" s="98"/>
      <c r="L84" s="98"/>
      <c r="M84" s="98"/>
      <c r="N84" s="98"/>
      <c r="O84" s="98"/>
      <c r="P84" s="98"/>
      <c r="Q84" s="40"/>
      <c r="R84" s="98"/>
      <c r="S84" s="98"/>
      <c r="T84" s="98"/>
      <c r="U84" s="40"/>
    </row>
    <row r="85" spans="1:21" hidden="1" x14ac:dyDescent="0.2">
      <c r="A85" s="447" t="s">
        <v>328</v>
      </c>
      <c r="B85" s="447"/>
      <c r="C85" s="449"/>
      <c r="D85" s="451"/>
      <c r="E85" s="98"/>
      <c r="F85" s="98"/>
      <c r="G85" s="98"/>
      <c r="H85" s="98"/>
      <c r="I85" s="98"/>
      <c r="J85" s="98"/>
      <c r="K85" s="98"/>
      <c r="L85" s="98"/>
      <c r="M85" s="98"/>
      <c r="N85" s="98"/>
      <c r="O85" s="98"/>
      <c r="P85" s="98"/>
      <c r="Q85" s="40"/>
      <c r="R85" s="98"/>
      <c r="S85" s="98"/>
      <c r="T85" s="98"/>
      <c r="U85" s="40"/>
    </row>
    <row r="86" spans="1:21" hidden="1" x14ac:dyDescent="0.2">
      <c r="A86" s="448"/>
      <c r="B86" s="448"/>
      <c r="C86" s="450"/>
      <c r="D86" s="452"/>
      <c r="E86" s="98"/>
      <c r="F86" s="98"/>
      <c r="G86" s="98"/>
      <c r="H86" s="98"/>
      <c r="I86" s="98"/>
      <c r="J86" s="98"/>
      <c r="K86" s="98"/>
      <c r="L86" s="98"/>
      <c r="M86" s="98"/>
      <c r="N86" s="98"/>
      <c r="O86" s="98"/>
      <c r="P86" s="98"/>
      <c r="Q86" s="40"/>
      <c r="R86" s="98"/>
      <c r="S86" s="98"/>
      <c r="T86" s="98"/>
      <c r="U86" s="40"/>
    </row>
    <row r="87" spans="1:21" hidden="1" x14ac:dyDescent="0.2">
      <c r="A87" s="447" t="s">
        <v>331</v>
      </c>
      <c r="B87" s="447"/>
      <c r="C87" s="449"/>
      <c r="D87" s="451"/>
      <c r="E87" s="98"/>
      <c r="F87" s="98"/>
      <c r="G87" s="98"/>
      <c r="H87" s="98"/>
      <c r="I87" s="98"/>
      <c r="J87" s="98"/>
      <c r="K87" s="98"/>
      <c r="L87" s="98"/>
      <c r="M87" s="98"/>
      <c r="N87" s="98"/>
      <c r="O87" s="98"/>
      <c r="P87" s="98"/>
      <c r="Q87" s="40"/>
      <c r="R87" s="98"/>
      <c r="S87" s="98"/>
      <c r="T87" s="98"/>
      <c r="U87" s="40"/>
    </row>
    <row r="88" spans="1:21" hidden="1" x14ac:dyDescent="0.2">
      <c r="A88" s="448"/>
      <c r="B88" s="448"/>
      <c r="C88" s="450"/>
      <c r="D88" s="452"/>
      <c r="E88" s="98"/>
      <c r="F88" s="98"/>
      <c r="G88" s="98"/>
      <c r="H88" s="98"/>
      <c r="I88" s="98"/>
      <c r="J88" s="98"/>
      <c r="K88" s="98"/>
      <c r="L88" s="98"/>
      <c r="M88" s="98"/>
      <c r="N88" s="98"/>
      <c r="O88" s="98"/>
      <c r="P88" s="98"/>
      <c r="Q88" s="40"/>
      <c r="R88" s="98"/>
      <c r="S88" s="98"/>
      <c r="T88" s="98"/>
      <c r="U88" s="40"/>
    </row>
    <row r="89" spans="1:21" hidden="1" x14ac:dyDescent="0.2">
      <c r="A89" s="447" t="s">
        <v>601</v>
      </c>
      <c r="B89" s="447"/>
      <c r="C89" s="449"/>
      <c r="D89" s="451"/>
      <c r="E89" s="98"/>
      <c r="F89" s="98"/>
      <c r="G89" s="98"/>
      <c r="H89" s="98"/>
      <c r="I89" s="98"/>
      <c r="J89" s="98"/>
      <c r="K89" s="98"/>
      <c r="L89" s="98"/>
      <c r="M89" s="98"/>
      <c r="N89" s="98"/>
      <c r="O89" s="98"/>
      <c r="P89" s="98"/>
      <c r="Q89" s="40"/>
      <c r="R89" s="98"/>
      <c r="S89" s="98"/>
      <c r="T89" s="98"/>
      <c r="U89" s="40"/>
    </row>
    <row r="90" spans="1:21" hidden="1" x14ac:dyDescent="0.2">
      <c r="A90" s="448"/>
      <c r="B90" s="448"/>
      <c r="C90" s="450"/>
      <c r="D90" s="452"/>
      <c r="E90" s="40"/>
      <c r="F90" s="40"/>
      <c r="G90" s="40"/>
      <c r="H90" s="40"/>
      <c r="I90" s="40"/>
      <c r="J90" s="40"/>
      <c r="K90" s="40"/>
      <c r="L90" s="40"/>
      <c r="M90" s="40"/>
      <c r="N90" s="40"/>
      <c r="O90" s="40"/>
      <c r="P90" s="40"/>
      <c r="Q90" s="40"/>
      <c r="R90" s="40"/>
      <c r="S90" s="40"/>
      <c r="T90" s="40"/>
      <c r="U90" s="40"/>
    </row>
    <row r="91" spans="1:21" x14ac:dyDescent="0.2">
      <c r="A91" s="238"/>
      <c r="B91" s="238"/>
      <c r="C91" s="235"/>
      <c r="D91" s="239"/>
      <c r="E91" s="203"/>
      <c r="F91" s="203"/>
      <c r="G91" s="203"/>
      <c r="H91" s="203"/>
      <c r="I91" s="203"/>
      <c r="J91" s="203"/>
      <c r="K91" s="203"/>
      <c r="L91" s="203"/>
      <c r="M91" s="203"/>
      <c r="N91" s="203"/>
      <c r="O91" s="203"/>
      <c r="P91" s="203"/>
      <c r="Q91" s="203"/>
      <c r="R91" s="203"/>
      <c r="S91" s="203"/>
      <c r="T91" s="203"/>
      <c r="U91" s="203"/>
    </row>
    <row r="95" spans="1:21" x14ac:dyDescent="0.2">
      <c r="A95" s="453" t="s">
        <v>620</v>
      </c>
      <c r="B95" s="453"/>
      <c r="C95" s="453"/>
    </row>
  </sheetData>
  <autoFilter ref="A11:T90"/>
  <mergeCells count="155">
    <mergeCell ref="K1:N1"/>
    <mergeCell ref="R1:T1"/>
    <mergeCell ref="A6:U6"/>
    <mergeCell ref="A8:A10"/>
    <mergeCell ref="B8:B10"/>
    <mergeCell ref="C8:C10"/>
    <mergeCell ref="D8:D10"/>
    <mergeCell ref="E8:O8"/>
    <mergeCell ref="P8:P10"/>
    <mergeCell ref="Q8:Q10"/>
    <mergeCell ref="R8:T9"/>
    <mergeCell ref="U8:U10"/>
    <mergeCell ref="E9:J9"/>
    <mergeCell ref="K9:O9"/>
    <mergeCell ref="A12:U12"/>
    <mergeCell ref="A13:A14"/>
    <mergeCell ref="B13:B14"/>
    <mergeCell ref="C13:C14"/>
    <mergeCell ref="D13:D14"/>
    <mergeCell ref="A15:A16"/>
    <mergeCell ref="B15:B16"/>
    <mergeCell ref="C15:C16"/>
    <mergeCell ref="D15:D16"/>
    <mergeCell ref="A17:A18"/>
    <mergeCell ref="B17:B18"/>
    <mergeCell ref="C17:C18"/>
    <mergeCell ref="D17:D18"/>
    <mergeCell ref="A19:A20"/>
    <mergeCell ref="B19:B20"/>
    <mergeCell ref="C19:C20"/>
    <mergeCell ref="D19:D20"/>
    <mergeCell ref="A21:U21"/>
    <mergeCell ref="A22:A23"/>
    <mergeCell ref="B22:B23"/>
    <mergeCell ref="C22:C23"/>
    <mergeCell ref="D22:D23"/>
    <mergeCell ref="A24:A25"/>
    <mergeCell ref="B24:B25"/>
    <mergeCell ref="C24:C25"/>
    <mergeCell ref="D24:D25"/>
    <mergeCell ref="A26:A27"/>
    <mergeCell ref="B26:B27"/>
    <mergeCell ref="C26:C27"/>
    <mergeCell ref="D26:D27"/>
    <mergeCell ref="A28:A29"/>
    <mergeCell ref="B28:B29"/>
    <mergeCell ref="C28:C29"/>
    <mergeCell ref="D28:D29"/>
    <mergeCell ref="A30:U30"/>
    <mergeCell ref="A31:A39"/>
    <mergeCell ref="B31:B39"/>
    <mergeCell ref="C31:C39"/>
    <mergeCell ref="D31:D39"/>
    <mergeCell ref="U31:U39"/>
    <mergeCell ref="A40:A41"/>
    <mergeCell ref="B40:B41"/>
    <mergeCell ref="C40:C41"/>
    <mergeCell ref="D40:D41"/>
    <mergeCell ref="U40:U41"/>
    <mergeCell ref="A42:A43"/>
    <mergeCell ref="B42:B43"/>
    <mergeCell ref="C42:C43"/>
    <mergeCell ref="D42:D43"/>
    <mergeCell ref="U42:U43"/>
    <mergeCell ref="A44:A45"/>
    <mergeCell ref="B44:B45"/>
    <mergeCell ref="C44:C45"/>
    <mergeCell ref="D44:D45"/>
    <mergeCell ref="U44:U45"/>
    <mergeCell ref="A46:U46"/>
    <mergeCell ref="A47:A48"/>
    <mergeCell ref="B47:B48"/>
    <mergeCell ref="C47:C48"/>
    <mergeCell ref="D47:D48"/>
    <mergeCell ref="A49:A50"/>
    <mergeCell ref="B49:B50"/>
    <mergeCell ref="C49:C50"/>
    <mergeCell ref="D49:D50"/>
    <mergeCell ref="A51:A52"/>
    <mergeCell ref="B51:B52"/>
    <mergeCell ref="C51:C52"/>
    <mergeCell ref="D51:D52"/>
    <mergeCell ref="A53:A54"/>
    <mergeCell ref="B53:B54"/>
    <mergeCell ref="C53:C54"/>
    <mergeCell ref="D53:D54"/>
    <mergeCell ref="A55:U55"/>
    <mergeCell ref="A56:A57"/>
    <mergeCell ref="B56:B57"/>
    <mergeCell ref="C56:C57"/>
    <mergeCell ref="D56:D57"/>
    <mergeCell ref="A58:A59"/>
    <mergeCell ref="B58:B59"/>
    <mergeCell ref="C58:C59"/>
    <mergeCell ref="D58:D59"/>
    <mergeCell ref="A60:A61"/>
    <mergeCell ref="B60:B61"/>
    <mergeCell ref="C60:C61"/>
    <mergeCell ref="D60:D61"/>
    <mergeCell ref="A62:A63"/>
    <mergeCell ref="B62:B63"/>
    <mergeCell ref="C62:C63"/>
    <mergeCell ref="D62:D63"/>
    <mergeCell ref="A64:U64"/>
    <mergeCell ref="A65:A66"/>
    <mergeCell ref="B65:B66"/>
    <mergeCell ref="C65:C66"/>
    <mergeCell ref="D65:D66"/>
    <mergeCell ref="A67:A68"/>
    <mergeCell ref="B67:B68"/>
    <mergeCell ref="C67:C68"/>
    <mergeCell ref="D67:D68"/>
    <mergeCell ref="A69:A70"/>
    <mergeCell ref="B69:B70"/>
    <mergeCell ref="C69:C70"/>
    <mergeCell ref="D69:D70"/>
    <mergeCell ref="A71:A72"/>
    <mergeCell ref="B71:B72"/>
    <mergeCell ref="C71:C72"/>
    <mergeCell ref="D71:D72"/>
    <mergeCell ref="A73:U73"/>
    <mergeCell ref="A74:A75"/>
    <mergeCell ref="B74:B75"/>
    <mergeCell ref="C74:C75"/>
    <mergeCell ref="D74:D75"/>
    <mergeCell ref="A76:A77"/>
    <mergeCell ref="B76:B77"/>
    <mergeCell ref="C76:C77"/>
    <mergeCell ref="D76:D77"/>
    <mergeCell ref="A78:A79"/>
    <mergeCell ref="B78:B79"/>
    <mergeCell ref="C78:C79"/>
    <mergeCell ref="D78:D79"/>
    <mergeCell ref="A80:A81"/>
    <mergeCell ref="B80:B81"/>
    <mergeCell ref="C80:C81"/>
    <mergeCell ref="D80:D81"/>
    <mergeCell ref="A82:U82"/>
    <mergeCell ref="A83:A84"/>
    <mergeCell ref="B83:B84"/>
    <mergeCell ref="C83:C84"/>
    <mergeCell ref="D83:D84"/>
    <mergeCell ref="A85:A86"/>
    <mergeCell ref="B85:B86"/>
    <mergeCell ref="C85:C86"/>
    <mergeCell ref="D85:D86"/>
    <mergeCell ref="A87:A88"/>
    <mergeCell ref="B87:B88"/>
    <mergeCell ref="C87:C88"/>
    <mergeCell ref="D87:D88"/>
    <mergeCell ref="A89:A90"/>
    <mergeCell ref="B89:B90"/>
    <mergeCell ref="C89:C90"/>
    <mergeCell ref="D89:D90"/>
    <mergeCell ref="A95:C95"/>
  </mergeCells>
  <dataValidations count="2">
    <dataValidation type="list" allowBlank="1" showInputMessage="1" showErrorMessage="1" sqref="Q31:Q45 Q47:Q54 Q56:Q63 Q22:Q29 Q13:Q20 Q74:Q81 Q65:Q72 Q83:Q91">
      <formula1>единицы</formula1>
    </dataValidation>
    <dataValidation type="list" allowBlank="1" showInputMessage="1" showErrorMessage="1" sqref="U83:U91 U13:U20 U22:U29 U47:U54 U56:U63 U65:U72 U74:U81 U40 U31 U42 U44">
      <formula1>выбор</formula1>
    </dataValidation>
  </dataValidations>
  <pageMargins left="0.70866141732283472" right="0.70866141732283472" top="0.74803149606299213" bottom="0.74803149606299213" header="0.31496062992125984" footer="0.31496062992125984"/>
  <pageSetup paperSize="9" scale="57" fitToHeight="0" orientation="landscape" horizontalDpi="2147483648" verticalDpi="214748364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3" sqref="A13"/>
    </sheetView>
  </sheetViews>
  <sheetFormatPr defaultRowHeight="15" x14ac:dyDescent="0.25"/>
  <cols>
    <col min="1" max="1" width="79.42578125" customWidth="1"/>
  </cols>
  <sheetData>
    <row r="1" spans="1:1" x14ac:dyDescent="0.25">
      <c r="A1" s="240" t="s">
        <v>621</v>
      </c>
    </row>
    <row r="2" spans="1:1" ht="15.75" x14ac:dyDescent="0.25">
      <c r="A2" s="241" t="s">
        <v>121</v>
      </c>
    </row>
    <row r="3" spans="1:1" ht="15.75" x14ac:dyDescent="0.25">
      <c r="A3" s="241" t="s">
        <v>123</v>
      </c>
    </row>
    <row r="4" spans="1:1" ht="15.75" x14ac:dyDescent="0.25">
      <c r="A4" s="242" t="s">
        <v>124</v>
      </c>
    </row>
    <row r="5" spans="1:1" ht="15.75" x14ac:dyDescent="0.25">
      <c r="A5" s="242" t="s">
        <v>372</v>
      </c>
    </row>
    <row r="6" spans="1:1" ht="15.75" x14ac:dyDescent="0.25">
      <c r="A6" s="241" t="s">
        <v>99</v>
      </c>
    </row>
    <row r="7" spans="1:1" ht="15.75" x14ac:dyDescent="0.25">
      <c r="A7" s="241" t="s">
        <v>126</v>
      </c>
    </row>
    <row r="8" spans="1:1" ht="15.75" x14ac:dyDescent="0.25">
      <c r="A8" s="241" t="s">
        <v>127</v>
      </c>
    </row>
    <row r="9" spans="1:1" ht="15.75" x14ac:dyDescent="0.25">
      <c r="A9" s="241" t="s">
        <v>128</v>
      </c>
    </row>
    <row r="10" spans="1:1" ht="15.75" x14ac:dyDescent="0.25">
      <c r="A10" s="241" t="s">
        <v>129</v>
      </c>
    </row>
    <row r="11" spans="1:1" ht="15.75" x14ac:dyDescent="0.25">
      <c r="A11" s="241" t="s">
        <v>130</v>
      </c>
    </row>
    <row r="12" spans="1:1" ht="15.75" x14ac:dyDescent="0.25">
      <c r="A12" s="242" t="s">
        <v>131</v>
      </c>
    </row>
  </sheetData>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vt:i4>
      </vt:variant>
    </vt:vector>
  </HeadingPairs>
  <TitlesOfParts>
    <vt:vector size="17" baseType="lpstr">
      <vt:lpstr>версия 1</vt:lpstr>
      <vt:lpstr>с моими предложениями</vt:lpstr>
      <vt:lpstr>Свод</vt:lpstr>
      <vt:lpstr>Рекомендации по заполнению</vt:lpstr>
      <vt:lpstr>списки</vt:lpstr>
      <vt:lpstr>Задачи РП и Направления </vt:lpstr>
      <vt:lpstr>мероприятия</vt:lpstr>
      <vt:lpstr>пример</vt:lpstr>
      <vt:lpstr>Лист1</vt:lpstr>
      <vt:lpstr>'с моими предложениями'!Print_Titles</vt:lpstr>
      <vt:lpstr>выбор</vt:lpstr>
      <vt:lpstr>год</vt:lpstr>
      <vt:lpstr>единицы</vt:lpstr>
      <vt:lpstr>'с моими предложениями'!Заголовки_для_печати</vt:lpstr>
      <vt:lpstr>задача</vt:lpstr>
      <vt:lpstr>задачи</vt:lpstr>
      <vt:lpstr>'с моими предложениями'!Область_печати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revision>1</cp:revision>
  <cp:lastPrinted>2025-02-18T02:19:32Z</cp:lastPrinted>
  <dcterms:modified xsi:type="dcterms:W3CDTF">2025-02-18T03:04:17Z</dcterms:modified>
</cp:coreProperties>
</file>